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280" windowHeight="8700" activeTab="2"/>
  </bookViews>
  <sheets>
    <sheet name="BC LCTT" sheetId="1" r:id="rId1"/>
    <sheet name="KQHDKD" sheetId="2" r:id="rId2"/>
    <sheet name="CDK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<sst xmlns="http://schemas.openxmlformats.org/spreadsheetml/2006/main" count="261" uniqueCount="233">
  <si>
    <t xml:space="preserve">BAÙO CAÙO LÖU CHUYEÅN TIEÀN TEÄ </t>
  </si>
  <si>
    <t>( Theo phöông phaùp tröïc tieáp )</t>
  </si>
  <si>
    <t>Ñôn vò tính : Ñoàng</t>
  </si>
  <si>
    <t>CHÆ TIEÂU</t>
  </si>
  <si>
    <t>MAÕ SOÁ</t>
  </si>
  <si>
    <t xml:space="preserve">THUYEÁT </t>
  </si>
  <si>
    <t>NAÊM NAY</t>
  </si>
  <si>
    <t>NAÊM TRÖÔÙC</t>
  </si>
  <si>
    <t>MINH</t>
  </si>
  <si>
    <t>I. Löu chuyeån tieàn töø hoaït ñoäng kinh doanh</t>
  </si>
  <si>
    <t>1. Tieàn thu töø baùn haøng,cung caáp dòch vuï vaø doanh thu khaùc</t>
  </si>
  <si>
    <t>O 1</t>
  </si>
  <si>
    <t>2. Tieàn chi traû cho ngöôøi cung caáp haøng hoùa dòch vuï</t>
  </si>
  <si>
    <t>O 2</t>
  </si>
  <si>
    <t>3. Tieàn chi traû cho ngöôøi lao ñoäng</t>
  </si>
  <si>
    <t>O 3</t>
  </si>
  <si>
    <t>4. Tieàn chi traû laõi vay</t>
  </si>
  <si>
    <t>O 4</t>
  </si>
  <si>
    <t>5. Tieàn chi noäp thueá thu nhaäp doanh nghieäp</t>
  </si>
  <si>
    <t>O 5</t>
  </si>
  <si>
    <t>6. Tieàn thu khaùc töø hoaït ñoäng kinh doanh</t>
  </si>
  <si>
    <t>O 6</t>
  </si>
  <si>
    <t>7. Tieàn chi khaùc cho hoaït ñoäng kinh doanh</t>
  </si>
  <si>
    <t>O 7</t>
  </si>
  <si>
    <t>Löu chuyeån tieàn thuaàn töø hoaït ñoäng kinh doanh</t>
  </si>
  <si>
    <t>II. Löu chuyeån tieàn töø hoaït ñoäng ñaàu tö</t>
  </si>
  <si>
    <t>1. Tieàn chi ñeå mua saém, xaây döïïng TSCÑ vaø caùc taøi saûn daøi</t>
  </si>
  <si>
    <t>haïn khaùc</t>
  </si>
  <si>
    <t xml:space="preserve">2. Tieàn thu töø thanh lyù, nhöôïng baùn TSCÑ vaø caùc taøi saûn  </t>
  </si>
  <si>
    <t>daøi haïn khaùc</t>
  </si>
  <si>
    <t>3. Tieàn chi cho vay ,mua caùc coâng cuï nôï cuûa ñôn vò khaùc</t>
  </si>
  <si>
    <t>4. Tieàn thu hoài cho vay,baùn laïi caùc coâng cuï nôï cuûa ñôn vò khaùc</t>
  </si>
  <si>
    <t>5. Tieàn chi ñaàu tö goùp voán vaøo ñôn vò khaùc</t>
  </si>
  <si>
    <t>6. Tieàn thu hoài ñaàu tö goùp voán vaøo ñôn vò khaùc</t>
  </si>
  <si>
    <t>7. Tieàn thu laõi cho vay ,coå töùc vaø lôïi nhuaän ñöôïc chia</t>
  </si>
  <si>
    <t>Löu chuyeån tieàn thuaàn töø hoaït ñoäng ñaàu tö</t>
  </si>
  <si>
    <t>III. Löu chuyeån tieàn töø hoaït ñoäng taøi chính</t>
  </si>
  <si>
    <t>1. Tieàn thu töø phaùt haønh coå phieáu,nhaän voán goùp cuûa chuû sôû höõu</t>
  </si>
  <si>
    <t>2. Tieàn chi traû voán goùp cho caùc chuû sôû höõu,mua laïi coå phieáu</t>
  </si>
  <si>
    <t>cuûa doanh nghieäp ñaõ phaùt haønh</t>
  </si>
  <si>
    <t>3. Tieàn vay ngaén haïn,daøi haïn nhaän ñöôïc</t>
  </si>
  <si>
    <t>4. Tieàn chi traû nôï goác vay</t>
  </si>
  <si>
    <t>5. Tieàn chi traû nôï thueâ taøi chính</t>
  </si>
  <si>
    <t>6. Coå töùc ,lôïi nhuaän ñaõ traû cho chuû sôû höõu</t>
  </si>
  <si>
    <t>Löu chuyeån tieàn thuaàn töø hoaït ñoäng taøi chính</t>
  </si>
  <si>
    <t>Löu chuyeån tieàn thuaàn trong kyø ( 20 + 30 + 40 )</t>
  </si>
  <si>
    <t>Tieàn vaø töông ñöông tieàn ñaàu kyø</t>
  </si>
  <si>
    <t>Aûnh höôûng cuûa thay ñoåi tyû giaù hoái ñoùi quy ñoåi ngoaïi teä</t>
  </si>
  <si>
    <t>Tieàn vaø töông ñöông tieàn cuoái kyø ( 50 + 60 + 61 )</t>
  </si>
  <si>
    <t>VII.34</t>
  </si>
  <si>
    <t>GIAÙM ÑOÁC</t>
  </si>
  <si>
    <t xml:space="preserve"> Nguyễn Thị Thùy Linh                           Lâm Nhựt Minh</t>
  </si>
  <si>
    <t>Nguyễn Hùng Dũng</t>
  </si>
  <si>
    <t>COÂNG TY COÅ PHAÀN SAÙCH THIEÁT BÒ TRÖÔØNG HOÏC KIEÂN GIANG</t>
  </si>
  <si>
    <t>40 - PHAÏM HOÀNG THAÙI - THAØNH PHOÁ RAÏCH GIAÙ</t>
  </si>
  <si>
    <t>BAÙO CAÙO KEÁT QUAÛ HOAÏT ÑOÄNG KINH DOANH</t>
  </si>
  <si>
    <t>Ñôn vò tính :</t>
  </si>
  <si>
    <t xml:space="preserve">   ñoàng</t>
  </si>
  <si>
    <t>MAÕ</t>
  </si>
  <si>
    <t>THUYEÁT</t>
  </si>
  <si>
    <t>NAÊM</t>
  </si>
  <si>
    <t>SOÁ</t>
  </si>
  <si>
    <t>NAY</t>
  </si>
  <si>
    <t>TRÖÔÙC</t>
  </si>
  <si>
    <t xml:space="preserve"> 1.Doanh thu baùn haøng vaø cung caáp DV</t>
  </si>
  <si>
    <t>VI.25</t>
  </si>
  <si>
    <t xml:space="preserve"> 2.Caùc khoaûn giaûm tröø doanh thu </t>
  </si>
  <si>
    <t>3- Doanh thu thuaàn baùn haøng vaø cung caáp dòch vuï</t>
  </si>
  <si>
    <t xml:space="preserve">      ( 10 = 01 -  02 )</t>
  </si>
  <si>
    <t>4- Giaù voán haøng baùn</t>
  </si>
  <si>
    <t>VI.28</t>
  </si>
  <si>
    <t>5- Lôïi nhuaän goäp baùn haøng vaø cung caáp dòch vuï</t>
  </si>
  <si>
    <t>ï (20 = 10  -  11 )</t>
  </si>
  <si>
    <t>6- Doanh thu hoaït ñoäng taøi chính</t>
  </si>
  <si>
    <t>VI.29</t>
  </si>
  <si>
    <t>7- Chi phí taøi chính</t>
  </si>
  <si>
    <t>VI.30</t>
  </si>
  <si>
    <t xml:space="preserve">      Trong ñoù : Chi phí Laõi vay</t>
  </si>
  <si>
    <t>8- Chi phí baùn haøng</t>
  </si>
  <si>
    <t>9- Chi phí quaûn lyù doanh nghieäp</t>
  </si>
  <si>
    <t xml:space="preserve">10- Lôïi nhuaän thuaàn töø hoaït ñoäng </t>
  </si>
  <si>
    <t>kinh doanh {(30=20+(21-22)-(24+25)}</t>
  </si>
  <si>
    <t>11- Thu nhaäp khaùc</t>
  </si>
  <si>
    <t>12-Chi phí khaùc</t>
  </si>
  <si>
    <t>13- Lôïi nhuaän khaùc (40= 31 - 32 )</t>
  </si>
  <si>
    <t>14- Toång LN keá toaùn tröôùc thueá (50=30+40)</t>
  </si>
  <si>
    <t>15-Chi phí Thueá thu nhaäp Doanh nghieäp hieän haønh</t>
  </si>
  <si>
    <t>VI.31</t>
  </si>
  <si>
    <t>16-Chi phí Thueá thu nhaäp Doanh nghieäp hoaûn laïi</t>
  </si>
  <si>
    <t>VI.32</t>
  </si>
  <si>
    <t>17- Lôïi nhuaän sau thueá  TNDN  (60 = 50-51-52 )</t>
  </si>
  <si>
    <t>18- Laõi cô baûn treân coå phieáu (*)</t>
  </si>
  <si>
    <t xml:space="preserve">Ngöôøi laäp bieåu                                            Keá toaùn tröôûng </t>
  </si>
  <si>
    <t>Giaùm ñoác</t>
  </si>
  <si>
    <t>BAÛNG CAÂN ÑOÁI KEÁ TOAÙN</t>
  </si>
  <si>
    <t>QUÍ 2  - NAÊM 2010</t>
  </si>
  <si>
    <t>TAØI SAÛN</t>
  </si>
  <si>
    <t xml:space="preserve">MAÕ </t>
  </si>
  <si>
    <t xml:space="preserve">SOÁ CUOÁI </t>
  </si>
  <si>
    <t>SOÁ ÑAÀU</t>
  </si>
  <si>
    <t>KYØ</t>
  </si>
  <si>
    <t>A - TAØI SAÛN NGAÉN HAÏN (100) = 110+120+130+140+150</t>
  </si>
  <si>
    <t>I. Tieàn vaø caùc khoaûn töông ñöông tieàn</t>
  </si>
  <si>
    <t xml:space="preserve">    1. Tieàn</t>
  </si>
  <si>
    <t>V.01</t>
  </si>
  <si>
    <t xml:space="preserve">    2. Caùc khoaûn töông ñöông tieàn</t>
  </si>
  <si>
    <t>II. Caùc khoaûn ñaàu tö taøi chính ngaén haïn</t>
  </si>
  <si>
    <t>V.02</t>
  </si>
  <si>
    <t xml:space="preserve">     1. Ñaàu tö ngaên haïn</t>
  </si>
  <si>
    <t xml:space="preserve">     2. Döï phoøng giaûm giaù chöùng khoaùn ñaàu tö ngaên haïn (*)</t>
  </si>
  <si>
    <t>III. Caùc khoaûn phaûi thu</t>
  </si>
  <si>
    <t xml:space="preserve">  1. Phaûi thu cuûa khaùch haøng</t>
  </si>
  <si>
    <t xml:space="preserve">  2. Traû tröôùc cho ngöôøi baùn</t>
  </si>
  <si>
    <t xml:space="preserve">  3. Phaûi thu noäi boä ngắn hạn</t>
  </si>
  <si>
    <t xml:space="preserve">  4. Phaûi thu theo tieán ñoä keá hoaïch HÑ xaây döïng</t>
  </si>
  <si>
    <t xml:space="preserve">  5. Caùc khoaûn phaûi thu khaùc</t>
  </si>
  <si>
    <t>V.03</t>
  </si>
  <si>
    <t xml:space="preserve">  6. Döï phoøng caùc khoaûn phaûi thu khoù ñoøi (*)</t>
  </si>
  <si>
    <t xml:space="preserve"> IV. Haøng toàn kho</t>
  </si>
  <si>
    <t xml:space="preserve">  1. Haøng toàn kho</t>
  </si>
  <si>
    <t>V.04</t>
  </si>
  <si>
    <t xml:space="preserve">  2. Döï phoøng giaûm giaù toàn kho (*)</t>
  </si>
  <si>
    <t xml:space="preserve"> V. Taøi saûn ngaén haïn  khaùc</t>
  </si>
  <si>
    <t xml:space="preserve">   1. Chi phí traû tröôùc ngaén haïn</t>
  </si>
  <si>
    <t xml:space="preserve">  2. Thueá GTGT ñöôïc khaáu tröø</t>
  </si>
  <si>
    <t xml:space="preserve">  3. Thueá vaø caùc khoaûn khaùc phaûi thu nhaø nöôùc</t>
  </si>
  <si>
    <t>V.05</t>
  </si>
  <si>
    <t xml:space="preserve">  5. Taøi saûn ngaén haïn khaùc</t>
  </si>
  <si>
    <t>B - TAØI SAÛN DAØI HAÏN ( 200= 210+220+240+250+260)</t>
  </si>
  <si>
    <t xml:space="preserve"> I- Caùc khoaûn phaûi thu daøi haïn</t>
  </si>
  <si>
    <t xml:space="preserve">  1. Phaûi thu daøi haïn cuûa khaùch haøng</t>
  </si>
  <si>
    <t xml:space="preserve">  2. Voán kinh doanh ôû ñôn vò tröïc thuoäc</t>
  </si>
  <si>
    <t xml:space="preserve">  3. Phaûi thu noäi boä daøi haïn</t>
  </si>
  <si>
    <t>V.06</t>
  </si>
  <si>
    <t xml:space="preserve">  4. Phaûi thu daøi haïn khaùc</t>
  </si>
  <si>
    <t>V.07</t>
  </si>
  <si>
    <t xml:space="preserve">  5. Döï phoøng caùc khoaûn phaûi thu khoù ñoøi (*)</t>
  </si>
  <si>
    <t xml:space="preserve"> II- Taøi saûn coá ñònh</t>
  </si>
  <si>
    <t xml:space="preserve"> 1. Taøi saûn coá ñònh höõu hình</t>
  </si>
  <si>
    <t>V.08</t>
  </si>
  <si>
    <t xml:space="preserve">  - Nguyeân giaù</t>
  </si>
  <si>
    <t xml:space="preserve">  - Giaù trò hao moøn luõy keá (*)</t>
  </si>
  <si>
    <t xml:space="preserve"> 2. Taøi saûn coá ñònh thueâ taøi chính</t>
  </si>
  <si>
    <t>V.09</t>
  </si>
  <si>
    <t xml:space="preserve"> 3. Taøi saûn coá ñònh voâ hình</t>
  </si>
  <si>
    <t>V.10</t>
  </si>
  <si>
    <t xml:space="preserve">  4. Chi phí xaây döïng cô baûn dôû dang</t>
  </si>
  <si>
    <t>V.11</t>
  </si>
  <si>
    <t>III. Baát ñoäng saûn ñaàu tö</t>
  </si>
  <si>
    <t>V.12</t>
  </si>
  <si>
    <t xml:space="preserve"> IV. Caùc khoaûn ñaàu tö taøi chính daøi haïn</t>
  </si>
  <si>
    <t xml:space="preserve"> 1. Ñaàu tö vaøo coâng ty con</t>
  </si>
  <si>
    <t xml:space="preserve"> 2. Ñaàu tö vaøo coâng ty lieân keát, lieân doanh</t>
  </si>
  <si>
    <t xml:space="preserve"> 3. Ñaàu tö daøi haïn khaùc </t>
  </si>
  <si>
    <t>V.13</t>
  </si>
  <si>
    <t xml:space="preserve"> 4. Döï phoøng giaûm giaù chöùng khoaùn ñaàu tö daøi haïn ( * )</t>
  </si>
  <si>
    <t xml:space="preserve">  V. Taøi saûn daøi haïn khaùc</t>
  </si>
  <si>
    <t xml:space="preserve">  1. Chi phí traû tröôùc daøi haïn</t>
  </si>
  <si>
    <t>V.14</t>
  </si>
  <si>
    <t xml:space="preserve">  2. Taøi saûn thueá thu nhaäp hoaûn laïi</t>
  </si>
  <si>
    <t>V.21</t>
  </si>
  <si>
    <t xml:space="preserve">  3. Taøi saûn daøi haïn khaùc</t>
  </si>
  <si>
    <t>TOÅNG COÄNG TAØI SAÛN  ( 270 = 100 + 200  )</t>
  </si>
  <si>
    <t>NGUOÀN VOÁN</t>
  </si>
  <si>
    <t>A - NÔÏ PHAÛI TRAÛ  (  300 = 310 + 330  )</t>
  </si>
  <si>
    <r>
      <t xml:space="preserve"> </t>
    </r>
    <r>
      <rPr>
        <b/>
        <sz val="10"/>
        <rFont val="VNI-Times"/>
        <family val="0"/>
      </rPr>
      <t>I. Nôï ngaén haïn</t>
    </r>
  </si>
  <si>
    <t xml:space="preserve"> 1. Vay vaø nôï ngaén haïn</t>
  </si>
  <si>
    <t>V.15</t>
  </si>
  <si>
    <t xml:space="preserve"> 2. Phaûi traû cho ngöôøi baùn</t>
  </si>
  <si>
    <t xml:space="preserve"> 3. Ngöôøi mua traû tieàn tröôùc</t>
  </si>
  <si>
    <t xml:space="preserve"> 4. Thueá vaø caùc khoaûn phaûi noäp Nhaø nöôùc</t>
  </si>
  <si>
    <t>V.16</t>
  </si>
  <si>
    <t xml:space="preserve"> 5. Phaûi traû cho ngöôøi lao ñoäng</t>
  </si>
  <si>
    <t xml:space="preserve"> 6. Chi phí phaûi traû</t>
  </si>
  <si>
    <t>V.17</t>
  </si>
  <si>
    <t xml:space="preserve"> 7. Phaûi traû  noäi boä</t>
  </si>
  <si>
    <t xml:space="preserve"> 8. Phaûi traû theo tieán ñoä keá hoaïch HÑ xaây döïng</t>
  </si>
  <si>
    <t xml:space="preserve"> 9. Caùc khoaûn phaûi traû phaûi noäp ngaén haïn khaùc</t>
  </si>
  <si>
    <t>V.18</t>
  </si>
  <si>
    <t xml:space="preserve"> 10. Döï phoøng phaûi traû ngaén haïn</t>
  </si>
  <si>
    <r>
      <t xml:space="preserve"> </t>
    </r>
    <r>
      <rPr>
        <b/>
        <sz val="10"/>
        <rFont val="VNI-Times"/>
        <family val="0"/>
      </rPr>
      <t>II. Nôï daøi haïn</t>
    </r>
  </si>
  <si>
    <t xml:space="preserve"> 1. Phaûi traû daøi haïn ngöôøi baùn</t>
  </si>
  <si>
    <t xml:space="preserve"> 2. Phaûi traû daøi haïn noäi boä</t>
  </si>
  <si>
    <t>V.19</t>
  </si>
  <si>
    <t xml:space="preserve"> 3. Phaûi traû daøi haïn khaùc</t>
  </si>
  <si>
    <t xml:space="preserve"> 4. Vay vaø nôï daøi haïn </t>
  </si>
  <si>
    <t xml:space="preserve">  5. Thueá thu nhaäp hoaûn laïi phaûi traû</t>
  </si>
  <si>
    <t>V.20</t>
  </si>
  <si>
    <t xml:space="preserve"> 6. Döï phoøng trôï caáp maát vieäc laøm</t>
  </si>
  <si>
    <t xml:space="preserve"> 7. Döï phoøng phaûi traû daøi haïn</t>
  </si>
  <si>
    <t xml:space="preserve"> 8. Doanh thu chöa thöïc hieän</t>
  </si>
  <si>
    <t xml:space="preserve"> 9. Quyõ phaùt trieån khoa hoïc vaø coâng ngheä</t>
  </si>
  <si>
    <t xml:space="preserve">  B.  VOÁN CHUÛ SÔÛ HÖÕU   ( 400 =  410 + 430  )</t>
  </si>
  <si>
    <t xml:space="preserve">   I - Voán chuû sôû höûu</t>
  </si>
  <si>
    <t xml:space="preserve">      1. Voán ñaàu tö cuûa chuû sôû höûu</t>
  </si>
  <si>
    <t>V.22</t>
  </si>
  <si>
    <t xml:space="preserve">     2. Thaëng dö voán coå phaàn</t>
  </si>
  <si>
    <t xml:space="preserve">     3. Voán khaùc cuûa chuû sôû höûu</t>
  </si>
  <si>
    <t xml:space="preserve">     4. Coå phieáu quyõ (*)</t>
  </si>
  <si>
    <t xml:space="preserve">     5. Cheânh leäch ñaùnh giaù laïi taøi saûn</t>
  </si>
  <si>
    <t xml:space="preserve">     6. Cheâng leäch tyû giaù hoái ñoaùi</t>
  </si>
  <si>
    <t xml:space="preserve">     7. Quyõ ñaàu tö phaùt trieån</t>
  </si>
  <si>
    <t xml:space="preserve">     8. Quyõ döï phoøng taøi chính</t>
  </si>
  <si>
    <t xml:space="preserve">     9. Quyõ khaùc thuoäc voán chuû sôû höûu</t>
  </si>
  <si>
    <t xml:space="preserve">   10. Lôïi nhuaän sau thueá chöa phaân phoái</t>
  </si>
  <si>
    <t xml:space="preserve">   11. Nguoàn voán ñaàu tö XDCB</t>
  </si>
  <si>
    <t xml:space="preserve">   12. Quyõ hoå trôï saép xeáp doanh nghieäp</t>
  </si>
  <si>
    <r>
      <t xml:space="preserve"> </t>
    </r>
    <r>
      <rPr>
        <b/>
        <sz val="10"/>
        <rFont val="VNI-Times"/>
        <family val="0"/>
      </rPr>
      <t>II. Nguoàn kinh phí</t>
    </r>
  </si>
  <si>
    <t xml:space="preserve">    1. Quyõ khen thöôûng vaø phuùc lôïi</t>
  </si>
  <si>
    <t xml:space="preserve">    2. Nguoàn kinh phí</t>
  </si>
  <si>
    <t>V.23</t>
  </si>
  <si>
    <t xml:space="preserve">    2. Nguoàn kinh phí ñaõ hình thaønh TSCÑ</t>
  </si>
  <si>
    <t>TOÅNG COÄNG NGUOÀN VOÁN   ( 430 = 300 + 400 )</t>
  </si>
  <si>
    <t xml:space="preserve">CAÙC CHÆ TIEÂU NGOAØI BAÛNG CAÂN ÑOÁI KEÁ TOAÙN </t>
  </si>
  <si>
    <t>THUYEÁT MINH</t>
  </si>
  <si>
    <t>SOÁ CUOÁI KYØ</t>
  </si>
  <si>
    <t>SOÁ ÑAÀU KYØ</t>
  </si>
  <si>
    <t xml:space="preserve">  1. Taøi saûn cho thueâ ngoaøi</t>
  </si>
  <si>
    <t xml:space="preserve">  2. Vaät tö haøng hoùa nhaän giöõ hoä,nhaän gia coâng</t>
  </si>
  <si>
    <t xml:space="preserve">  3. Haøng hoùa nhaän baùn hoä,nhaän kyù göûi</t>
  </si>
  <si>
    <t xml:space="preserve">  4. Nôï khoù ñoøi ñaõ xöû lyù</t>
  </si>
  <si>
    <t xml:space="preserve">  5. Ngoaïi teä caùc loaïi</t>
  </si>
  <si>
    <t xml:space="preserve">  6. Döï toaùn chi sự nghiệp dự aùn</t>
  </si>
  <si>
    <t xml:space="preserve">      Ngöôøi laäp bieåu                                      Keá toaùn tröôûng</t>
  </si>
  <si>
    <t xml:space="preserve">   Nguyeãn Thuøy Linh                                   Laâm Nhöït Minh</t>
  </si>
  <si>
    <t>Nguyeãn Huøng Duõng</t>
  </si>
  <si>
    <t xml:space="preserve">    Nguyeãn Thuøy Linh                     </t>
  </si>
  <si>
    <t>Laâm Nhöït Minh</t>
  </si>
  <si>
    <t xml:space="preserve">  QUÍ 3 - 2010</t>
  </si>
  <si>
    <t>Laäp ngaøy 14 thaùng 10 naêm 2010</t>
  </si>
  <si>
    <t xml:space="preserve">                            Ngaøy 14 thaùng 10 naêm 2010</t>
  </si>
  <si>
    <t>Laäp ngaøy 14 thaùng 10 naêm 2010.</t>
  </si>
  <si>
    <t xml:space="preserve">   QUÍ 3  - 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</si>
</sst>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</numFmts>
  <fonts count="14">
    <font>
      <sz val="12"/>
      <name val="VNI-Times"/>
      <family val="0"/>
    </font>
    <font>
      <b/>
      <sz val="12"/>
      <name val="VNI-Times"/>
      <family val="0"/>
    </font>
    <font>
      <b/>
      <u val="single"/>
      <sz val="12"/>
      <name val="VNI-Times"/>
      <family val="0"/>
    </font>
    <font>
      <b/>
      <sz val="16"/>
      <name val="VNI-Times"/>
      <family val="0"/>
    </font>
    <font>
      <sz val="14"/>
      <name val="VNI-Times"/>
      <family val="0"/>
    </font>
    <font>
      <b/>
      <sz val="14"/>
      <name val="VNI-Times"/>
      <family val="0"/>
    </font>
    <font>
      <b/>
      <sz val="10"/>
      <name val="VNI-Times"/>
      <family val="0"/>
    </font>
    <font>
      <sz val="10"/>
      <name val="VNI-Times"/>
      <family val="0"/>
    </font>
    <font>
      <b/>
      <i/>
      <sz val="12"/>
      <name val="VNI-Times"/>
      <family val="0"/>
    </font>
    <font>
      <b/>
      <i/>
      <sz val="12"/>
      <name val="Times New Roman"/>
      <family val="1"/>
    </font>
    <font>
      <b/>
      <sz val="11"/>
      <name val="VNI-Times"/>
      <family val="0"/>
    </font>
    <font>
      <sz val="11"/>
      <name val="VNI-Times"/>
      <family val="0"/>
    </font>
    <font>
      <b/>
      <i/>
      <sz val="11"/>
      <name val="VNI-Times"/>
      <family val="0"/>
    </font>
    <font>
      <sz val="8"/>
      <name val="VNI-Times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164" fontId="7" fillId="0" borderId="4" xfId="15" applyNumberFormat="1" applyFont="1" applyBorder="1" applyAlignment="1">
      <alignment/>
    </xf>
    <xf numFmtId="164" fontId="7" fillId="0" borderId="5" xfId="15" applyNumberFormat="1" applyFont="1" applyBorder="1" applyAlignment="1">
      <alignment/>
    </xf>
    <xf numFmtId="0" fontId="7" fillId="0" borderId="4" xfId="0" applyFont="1" applyBorder="1" applyAlignment="1">
      <alignment/>
    </xf>
    <xf numFmtId="43" fontId="7" fillId="0" borderId="4" xfId="15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7" xfId="15" applyNumberFormat="1" applyFont="1" applyBorder="1" applyAlignment="1">
      <alignment/>
    </xf>
    <xf numFmtId="164" fontId="7" fillId="0" borderId="8" xfId="15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8" xfId="15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164" fontId="7" fillId="0" borderId="9" xfId="15" applyNumberFormat="1" applyFont="1" applyBorder="1" applyAlignment="1">
      <alignment/>
    </xf>
    <xf numFmtId="164" fontId="7" fillId="0" borderId="6" xfId="15" applyNumberFormat="1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7" fillId="0" borderId="11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164" fontId="6" fillId="0" borderId="12" xfId="15" applyNumberFormat="1" applyFont="1" applyBorder="1" applyAlignment="1">
      <alignment/>
    </xf>
    <xf numFmtId="164" fontId="7" fillId="0" borderId="13" xfId="15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7" xfId="15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16" xfId="0" applyFont="1" applyBorder="1" applyAlignment="1">
      <alignment/>
    </xf>
    <xf numFmtId="164" fontId="10" fillId="0" borderId="12" xfId="15" applyNumberFormat="1" applyFont="1" applyBorder="1" applyAlignment="1">
      <alignment/>
    </xf>
    <xf numFmtId="164" fontId="10" fillId="0" borderId="13" xfId="15" applyNumberFormat="1" applyFont="1" applyBorder="1" applyAlignment="1">
      <alignment/>
    </xf>
    <xf numFmtId="164" fontId="10" fillId="0" borderId="17" xfId="15" applyNumberFormat="1" applyFont="1" applyBorder="1" applyAlignment="1">
      <alignment/>
    </xf>
    <xf numFmtId="164" fontId="10" fillId="0" borderId="18" xfId="15" applyNumberFormat="1" applyFont="1" applyBorder="1" applyAlignment="1">
      <alignment/>
    </xf>
    <xf numFmtId="164" fontId="11" fillId="0" borderId="17" xfId="15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64" fontId="10" fillId="0" borderId="19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10" fillId="0" borderId="1" xfId="15" applyNumberFormat="1" applyFont="1" applyBorder="1" applyAlignment="1">
      <alignment/>
    </xf>
    <xf numFmtId="164" fontId="10" fillId="0" borderId="20" xfId="15" applyNumberFormat="1" applyFont="1" applyBorder="1" applyAlignment="1">
      <alignment/>
    </xf>
    <xf numFmtId="164" fontId="7" fillId="0" borderId="21" xfId="15" applyNumberFormat="1" applyFont="1" applyBorder="1" applyAlignment="1">
      <alignment/>
    </xf>
    <xf numFmtId="164" fontId="7" fillId="0" borderId="17" xfId="15" applyNumberFormat="1" applyFont="1" applyBorder="1" applyAlignment="1">
      <alignment/>
    </xf>
    <xf numFmtId="164" fontId="6" fillId="0" borderId="17" xfId="15" applyNumberFormat="1" applyFont="1" applyBorder="1" applyAlignment="1">
      <alignment/>
    </xf>
    <xf numFmtId="164" fontId="6" fillId="0" borderId="21" xfId="15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164" fontId="7" fillId="0" borderId="22" xfId="15" applyNumberFormat="1" applyFont="1" applyBorder="1" applyAlignment="1">
      <alignment/>
    </xf>
    <xf numFmtId="164" fontId="7" fillId="0" borderId="19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18" xfId="15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164" fontId="10" fillId="0" borderId="3" xfId="15" applyNumberFormat="1" applyFont="1" applyBorder="1" applyAlignment="1">
      <alignment/>
    </xf>
    <xf numFmtId="164" fontId="6" fillId="0" borderId="0" xfId="15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/>
    </xf>
    <xf numFmtId="164" fontId="6" fillId="0" borderId="24" xfId="15" applyNumberFormat="1" applyFont="1" applyBorder="1" applyAlignment="1">
      <alignment/>
    </xf>
    <xf numFmtId="0" fontId="7" fillId="0" borderId="6" xfId="0" applyFont="1" applyBorder="1" applyAlignment="1">
      <alignment/>
    </xf>
    <xf numFmtId="164" fontId="10" fillId="0" borderId="21" xfId="15" applyNumberFormat="1" applyFont="1" applyBorder="1" applyAlignment="1">
      <alignment/>
    </xf>
    <xf numFmtId="164" fontId="6" fillId="0" borderId="22" xfId="15" applyNumberFormat="1" applyFont="1" applyBorder="1" applyAlignment="1">
      <alignment/>
    </xf>
    <xf numFmtId="164" fontId="6" fillId="0" borderId="19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H\BC%20quyet%20toan\2010\KQHDKD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 CDKT"/>
      <sheetName val="KQHDKD"/>
      <sheetName val="BCLCTT"/>
      <sheetName val="TMBCQ1"/>
      <sheetName val="TMBCQ2"/>
      <sheetName val="TMBCQ3"/>
      <sheetName val="TMBCQ4"/>
      <sheetName val="TIEU DE"/>
      <sheetName val="KQTHQ1"/>
      <sheetName val="KQTHQ2"/>
      <sheetName val="KQTHQ3"/>
      <sheetName val="KQTH2009"/>
      <sheetName val="Sheet12"/>
      <sheetName val="XL4Test5"/>
    </sheetNames>
    <sheetDataSet>
      <sheetData sheetId="0">
        <row r="197">
          <cell r="E197">
            <v>0</v>
          </cell>
        </row>
        <row r="198">
          <cell r="E198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9">
          <cell r="E229">
            <v>2065225000</v>
          </cell>
        </row>
        <row r="230">
          <cell r="E230">
            <v>-10670000</v>
          </cell>
        </row>
        <row r="231">
          <cell r="E231">
            <v>0</v>
          </cell>
        </row>
        <row r="237">
          <cell r="E237">
            <v>0</v>
          </cell>
        </row>
        <row r="238">
          <cell r="E238">
            <v>0</v>
          </cell>
        </row>
        <row r="240">
          <cell r="E240">
            <v>0</v>
          </cell>
        </row>
        <row r="243">
          <cell r="E243">
            <v>0</v>
          </cell>
        </row>
        <row r="244">
          <cell r="E24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8">
          <cell r="E278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4">
          <cell r="E284">
            <v>0</v>
          </cell>
        </row>
        <row r="285">
          <cell r="E285">
            <v>165177152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91">
          <cell r="E291">
            <v>12310600000</v>
          </cell>
        </row>
        <row r="292">
          <cell r="E292">
            <v>552400000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9">
          <cell r="E299">
            <v>0</v>
          </cell>
        </row>
        <row r="301">
          <cell r="E301">
            <v>0</v>
          </cell>
        </row>
        <row r="302">
          <cell r="E302">
            <v>0</v>
          </cell>
        </row>
        <row r="305">
          <cell r="E305">
            <v>0</v>
          </cell>
        </row>
        <row r="306">
          <cell r="E306">
            <v>0</v>
          </cell>
        </row>
      </sheetData>
      <sheetData sheetId="2">
        <row r="91">
          <cell r="A91" t="str">
            <v>COÂNG TY COÅ PHAÀN SAÙCH THIEÁT BÒ TRÖÔØNG HOÏC KIEÂN GIANG</v>
          </cell>
        </row>
        <row r="92">
          <cell r="A92" t="str">
            <v>40 - PHAÏM HOÀNG THAÙI  - THAØNH PHOÁ RAÏCH GIAÙ</v>
          </cell>
        </row>
        <row r="146">
          <cell r="A146" t="str">
            <v>     NGÖÔØI LAÄP BIEÅU                        KEÁ TOAÙN TRÖÔÛNG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37">
      <selection activeCell="E49" sqref="E49"/>
    </sheetView>
  </sheetViews>
  <sheetFormatPr defaultColWidth="8.796875" defaultRowHeight="15"/>
  <cols>
    <col min="1" max="1" width="43.3984375" style="0" customWidth="1"/>
    <col min="2" max="2" width="6.59765625" style="0" customWidth="1"/>
    <col min="4" max="4" width="12.59765625" style="0" bestFit="1" customWidth="1"/>
    <col min="5" max="5" width="14" style="0" bestFit="1" customWidth="1"/>
  </cols>
  <sheetData>
    <row r="1" spans="1:5" ht="18">
      <c r="A1" s="99" t="str">
        <f>'[1]BCLCTT'!$A$91:$E$91</f>
        <v>COÂNG TY COÅ PHAÀN SAÙCH THIEÁT BÒ TRÖÔØNG HOÏC KIEÂN GIANG</v>
      </c>
      <c r="B1" s="99"/>
      <c r="C1" s="99"/>
      <c r="D1" s="99"/>
      <c r="E1" s="99"/>
    </row>
    <row r="2" spans="1:5" ht="18">
      <c r="A2" s="108" t="str">
        <f>'[1]BCLCTT'!$A$92:$E$92</f>
        <v>40 - PHAÏM HOÀNG THAÙI  - THAØNH PHOÁ RAÏCH GIAÙ</v>
      </c>
      <c r="B2" s="108"/>
      <c r="C2" s="108"/>
      <c r="D2" s="108"/>
      <c r="E2" s="108"/>
    </row>
    <row r="3" spans="1:5" ht="23.25">
      <c r="A3" s="109"/>
      <c r="B3" s="109"/>
      <c r="C3" s="109"/>
      <c r="D3" s="109"/>
      <c r="E3" s="109"/>
    </row>
    <row r="4" spans="1:5" ht="23.25">
      <c r="A4" s="109" t="s">
        <v>0</v>
      </c>
      <c r="B4" s="109"/>
      <c r="C4" s="109"/>
      <c r="D4" s="109"/>
      <c r="E4" s="109"/>
    </row>
    <row r="5" spans="1:5" ht="19.5">
      <c r="A5" s="101" t="s">
        <v>1</v>
      </c>
      <c r="B5" s="101"/>
      <c r="C5" s="101"/>
      <c r="D5" s="101"/>
      <c r="E5" s="101"/>
    </row>
    <row r="6" spans="1:5" ht="21">
      <c r="A6" s="102" t="s">
        <v>232</v>
      </c>
      <c r="B6" s="102"/>
      <c r="C6" s="102"/>
      <c r="D6" s="102"/>
      <c r="E6" s="102"/>
    </row>
    <row r="7" spans="1:5" ht="21">
      <c r="A7" s="1"/>
      <c r="B7" s="1"/>
      <c r="C7" s="1"/>
      <c r="D7" s="103" t="s">
        <v>2</v>
      </c>
      <c r="E7" s="103"/>
    </row>
    <row r="8" spans="1:5" ht="21">
      <c r="A8" s="1"/>
      <c r="B8" s="1"/>
      <c r="C8" s="1"/>
      <c r="D8" s="2"/>
      <c r="E8" s="2"/>
    </row>
    <row r="9" spans="1:5" ht="17.25">
      <c r="A9" s="104" t="s">
        <v>3</v>
      </c>
      <c r="B9" s="106" t="s">
        <v>4</v>
      </c>
      <c r="C9" s="3" t="s">
        <v>5</v>
      </c>
      <c r="D9" s="104" t="s">
        <v>6</v>
      </c>
      <c r="E9" s="104" t="s">
        <v>7</v>
      </c>
    </row>
    <row r="10" spans="1:5" ht="17.25">
      <c r="A10" s="105"/>
      <c r="B10" s="107"/>
      <c r="C10" s="4" t="s">
        <v>8</v>
      </c>
      <c r="D10" s="105"/>
      <c r="E10" s="105"/>
    </row>
    <row r="11" spans="1:5" ht="17.25">
      <c r="A11" s="5">
        <v>1</v>
      </c>
      <c r="B11" s="5">
        <v>2</v>
      </c>
      <c r="C11" s="6">
        <v>3</v>
      </c>
      <c r="D11" s="5">
        <v>4</v>
      </c>
      <c r="E11" s="5">
        <v>5</v>
      </c>
    </row>
    <row r="12" spans="1:5" ht="17.25">
      <c r="A12" s="7" t="s">
        <v>9</v>
      </c>
      <c r="B12" s="8"/>
      <c r="C12" s="2"/>
      <c r="D12" s="9"/>
      <c r="E12" s="10"/>
    </row>
    <row r="13" spans="1:5" ht="17.25">
      <c r="A13" s="11" t="s">
        <v>10</v>
      </c>
      <c r="B13" s="12" t="s">
        <v>11</v>
      </c>
      <c r="C13" s="13"/>
      <c r="D13" s="14">
        <v>39838586113</v>
      </c>
      <c r="E13" s="14">
        <v>39802672630</v>
      </c>
    </row>
    <row r="14" spans="1:5" ht="17.25">
      <c r="A14" s="11" t="s">
        <v>12</v>
      </c>
      <c r="B14" s="12" t="s">
        <v>13</v>
      </c>
      <c r="C14" s="13"/>
      <c r="D14" s="15">
        <v>-25444062878</v>
      </c>
      <c r="E14" s="15">
        <v>-20691303919</v>
      </c>
    </row>
    <row r="15" spans="1:5" ht="17.25">
      <c r="A15" s="11" t="s">
        <v>14</v>
      </c>
      <c r="B15" s="12" t="s">
        <v>15</v>
      </c>
      <c r="C15" s="13"/>
      <c r="D15" s="15">
        <v>-2527801908</v>
      </c>
      <c r="E15" s="15">
        <v>-2175695895</v>
      </c>
    </row>
    <row r="16" spans="1:5" ht="17.25">
      <c r="A16" s="11" t="s">
        <v>16</v>
      </c>
      <c r="B16" s="12" t="s">
        <v>17</v>
      </c>
      <c r="C16" s="13"/>
      <c r="D16" s="15">
        <v>-145974789</v>
      </c>
      <c r="E16" s="15">
        <v>-147587689</v>
      </c>
    </row>
    <row r="17" spans="1:5" ht="17.25">
      <c r="A17" s="11" t="s">
        <v>18</v>
      </c>
      <c r="B17" s="12" t="s">
        <v>19</v>
      </c>
      <c r="C17" s="13"/>
      <c r="D17" s="15">
        <v>-452295020</v>
      </c>
      <c r="E17" s="15">
        <v>0</v>
      </c>
    </row>
    <row r="18" spans="1:5" ht="17.25">
      <c r="A18" s="11" t="s">
        <v>20</v>
      </c>
      <c r="B18" s="12" t="s">
        <v>21</v>
      </c>
      <c r="C18" s="13"/>
      <c r="D18" s="15">
        <v>555672382</v>
      </c>
      <c r="E18" s="15">
        <v>1068815023</v>
      </c>
    </row>
    <row r="19" spans="1:5" ht="17.25">
      <c r="A19" s="11" t="s">
        <v>22</v>
      </c>
      <c r="B19" s="12" t="s">
        <v>23</v>
      </c>
      <c r="C19" s="13"/>
      <c r="D19" s="15">
        <v>-1969699762</v>
      </c>
      <c r="E19" s="15">
        <v>-4243463394</v>
      </c>
    </row>
    <row r="20" spans="1:5" ht="17.25">
      <c r="A20" s="16" t="s">
        <v>24</v>
      </c>
      <c r="B20" s="17">
        <v>20</v>
      </c>
      <c r="C20" s="18"/>
      <c r="D20" s="19">
        <f>SUM(D13:D19)</f>
        <v>9854424138</v>
      </c>
      <c r="E20" s="19">
        <f>SUM(E13:E19)</f>
        <v>13613436756</v>
      </c>
    </row>
    <row r="21" spans="1:5" ht="17.25">
      <c r="A21" s="16"/>
      <c r="B21" s="20"/>
      <c r="C21" s="18"/>
      <c r="D21" s="21"/>
      <c r="E21" s="21"/>
    </row>
    <row r="22" spans="1:5" ht="17.25">
      <c r="A22" s="16" t="s">
        <v>25</v>
      </c>
      <c r="B22" s="20"/>
      <c r="C22" s="13"/>
      <c r="D22" s="22"/>
      <c r="E22" s="22"/>
    </row>
    <row r="23" spans="1:5" ht="17.25">
      <c r="A23" s="11" t="s">
        <v>26</v>
      </c>
      <c r="B23" s="20">
        <v>21</v>
      </c>
      <c r="C23" s="13"/>
      <c r="D23" s="14">
        <v>-102559244</v>
      </c>
      <c r="E23" s="14">
        <v>-563383252</v>
      </c>
    </row>
    <row r="24" spans="1:5" ht="17.25">
      <c r="A24" s="11" t="s">
        <v>27</v>
      </c>
      <c r="B24" s="20"/>
      <c r="C24" s="13"/>
      <c r="D24" s="21"/>
      <c r="E24" s="21"/>
    </row>
    <row r="25" spans="1:5" ht="17.25">
      <c r="A25" s="11" t="s">
        <v>28</v>
      </c>
      <c r="B25" s="20">
        <v>22</v>
      </c>
      <c r="C25" s="13"/>
      <c r="D25" s="14"/>
      <c r="E25" s="14"/>
    </row>
    <row r="26" spans="1:5" ht="17.25">
      <c r="A26" s="11" t="s">
        <v>29</v>
      </c>
      <c r="B26" s="20"/>
      <c r="C26" s="13"/>
      <c r="D26" s="21"/>
      <c r="E26" s="21"/>
    </row>
    <row r="27" spans="1:5" ht="17.25">
      <c r="A27" s="11" t="s">
        <v>30</v>
      </c>
      <c r="B27" s="20">
        <v>23</v>
      </c>
      <c r="C27" s="13"/>
      <c r="D27" s="14"/>
      <c r="E27" s="14"/>
    </row>
    <row r="28" spans="1:5" ht="17.25">
      <c r="A28" s="11" t="s">
        <v>31</v>
      </c>
      <c r="B28" s="20">
        <v>24</v>
      </c>
      <c r="C28" s="13"/>
      <c r="D28" s="15"/>
      <c r="E28" s="15"/>
    </row>
    <row r="29" spans="1:5" ht="17.25">
      <c r="A29" s="11" t="s">
        <v>32</v>
      </c>
      <c r="B29" s="20">
        <v>25</v>
      </c>
      <c r="C29" s="13"/>
      <c r="D29" s="15">
        <v>-118000000</v>
      </c>
      <c r="E29" s="15">
        <v>-540000000</v>
      </c>
    </row>
    <row r="30" spans="1:5" ht="17.25">
      <c r="A30" s="11" t="s">
        <v>33</v>
      </c>
      <c r="B30" s="20">
        <v>26</v>
      </c>
      <c r="C30" s="13"/>
      <c r="D30" s="15">
        <v>135000000</v>
      </c>
      <c r="E30" s="15">
        <v>6000000</v>
      </c>
    </row>
    <row r="31" spans="1:5" ht="17.25">
      <c r="A31" s="11" t="s">
        <v>34</v>
      </c>
      <c r="B31" s="20">
        <v>27</v>
      </c>
      <c r="C31" s="13"/>
      <c r="D31" s="15">
        <v>47804782</v>
      </c>
      <c r="E31" s="15"/>
    </row>
    <row r="32" spans="1:5" ht="17.25">
      <c r="A32" s="16" t="s">
        <v>35</v>
      </c>
      <c r="B32" s="17">
        <v>30</v>
      </c>
      <c r="C32" s="18"/>
      <c r="D32" s="19">
        <f>SUM(D23:D31)</f>
        <v>-37754462</v>
      </c>
      <c r="E32" s="19">
        <f>SUM(E23:E31)</f>
        <v>-1097383252</v>
      </c>
    </row>
    <row r="33" spans="1:5" ht="17.25">
      <c r="A33" s="16"/>
      <c r="B33" s="20"/>
      <c r="C33" s="18"/>
      <c r="D33" s="21"/>
      <c r="E33" s="21"/>
    </row>
    <row r="34" spans="1:5" ht="17.25">
      <c r="A34" s="16" t="s">
        <v>36</v>
      </c>
      <c r="B34" s="20"/>
      <c r="C34" s="13"/>
      <c r="D34" s="22"/>
      <c r="E34" s="22"/>
    </row>
    <row r="35" spans="1:5" ht="17.25">
      <c r="A35" s="11" t="s">
        <v>37</v>
      </c>
      <c r="B35" s="20">
        <v>31</v>
      </c>
      <c r="C35" s="13"/>
      <c r="D35" s="14"/>
      <c r="E35" s="14"/>
    </row>
    <row r="36" spans="1:5" ht="17.25">
      <c r="A36" s="11" t="s">
        <v>38</v>
      </c>
      <c r="B36" s="20">
        <v>32</v>
      </c>
      <c r="C36" s="13"/>
      <c r="D36" s="15"/>
      <c r="E36" s="15"/>
    </row>
    <row r="37" spans="1:5" ht="17.25">
      <c r="A37" s="11" t="s">
        <v>39</v>
      </c>
      <c r="B37" s="20"/>
      <c r="C37" s="13"/>
      <c r="D37" s="21"/>
      <c r="E37" s="21"/>
    </row>
    <row r="38" spans="1:5" ht="17.25">
      <c r="A38" s="11" t="s">
        <v>40</v>
      </c>
      <c r="B38" s="20">
        <v>33</v>
      </c>
      <c r="C38" s="13"/>
      <c r="D38" s="14"/>
      <c r="E38" s="14"/>
    </row>
    <row r="39" spans="1:5" ht="17.25">
      <c r="A39" s="11" t="s">
        <v>41</v>
      </c>
      <c r="B39" s="20">
        <v>34</v>
      </c>
      <c r="C39" s="13"/>
      <c r="D39" s="15">
        <v>-8625779362</v>
      </c>
      <c r="E39" s="15">
        <v>-12355160647</v>
      </c>
    </row>
    <row r="40" spans="1:5" ht="17.25">
      <c r="A40" s="11" t="s">
        <v>42</v>
      </c>
      <c r="B40" s="20">
        <v>35</v>
      </c>
      <c r="C40" s="13"/>
      <c r="D40" s="15"/>
      <c r="E40" s="15"/>
    </row>
    <row r="41" spans="1:5" ht="17.25">
      <c r="A41" s="11" t="s">
        <v>43</v>
      </c>
      <c r="B41" s="20">
        <v>36</v>
      </c>
      <c r="C41" s="13"/>
      <c r="D41" s="15"/>
      <c r="E41" s="15">
        <v>0</v>
      </c>
    </row>
    <row r="42" spans="1:5" ht="17.25">
      <c r="A42" s="16" t="s">
        <v>44</v>
      </c>
      <c r="B42" s="17">
        <v>40</v>
      </c>
      <c r="C42" s="18"/>
      <c r="D42" s="19">
        <f>SUM(D35:D41)</f>
        <v>-8625779362</v>
      </c>
      <c r="E42" s="19">
        <f>SUM(E35:E41)</f>
        <v>-12355160647</v>
      </c>
    </row>
    <row r="43" spans="1:5" ht="17.25">
      <c r="A43" s="23"/>
      <c r="B43" s="24"/>
      <c r="C43" s="25"/>
      <c r="D43" s="26"/>
      <c r="E43" s="26"/>
    </row>
    <row r="44" spans="1:5" ht="17.25">
      <c r="A44" s="27"/>
      <c r="B44" s="28"/>
      <c r="C44" s="29"/>
      <c r="D44" s="30"/>
      <c r="E44" s="30"/>
    </row>
    <row r="45" spans="1:5" ht="17.25">
      <c r="A45" s="27"/>
      <c r="B45" s="28"/>
      <c r="C45" s="29"/>
      <c r="D45" s="30"/>
      <c r="E45" s="30"/>
    </row>
    <row r="46" spans="1:5" ht="17.25">
      <c r="A46" s="7" t="s">
        <v>45</v>
      </c>
      <c r="B46" s="3">
        <v>50</v>
      </c>
      <c r="C46" s="3"/>
      <c r="D46" s="31">
        <f>D20+D32+D42</f>
        <v>1190890314</v>
      </c>
      <c r="E46" s="31">
        <f>E20+E32+E42</f>
        <v>160892857</v>
      </c>
    </row>
    <row r="47" spans="1:5" ht="17.25">
      <c r="A47" s="16"/>
      <c r="B47" s="18"/>
      <c r="C47" s="18"/>
      <c r="D47" s="32"/>
      <c r="E47" s="32"/>
    </row>
    <row r="48" spans="1:5" ht="17.25">
      <c r="A48" s="33" t="s">
        <v>46</v>
      </c>
      <c r="B48" s="17">
        <v>60</v>
      </c>
      <c r="C48" s="18"/>
      <c r="D48" s="34">
        <v>313688471</v>
      </c>
      <c r="E48" s="34">
        <v>1045060328</v>
      </c>
    </row>
    <row r="49" spans="1:5" ht="17.25">
      <c r="A49" s="35" t="s">
        <v>47</v>
      </c>
      <c r="B49" s="20">
        <v>61</v>
      </c>
      <c r="C49" s="13"/>
      <c r="D49" s="15"/>
      <c r="E49" s="15"/>
    </row>
    <row r="50" spans="1:5" ht="17.25">
      <c r="A50" s="36"/>
      <c r="B50" s="20"/>
      <c r="C50" s="13"/>
      <c r="D50" s="21"/>
      <c r="E50" s="21"/>
    </row>
    <row r="51" spans="1:5" ht="17.25">
      <c r="A51" s="33" t="s">
        <v>48</v>
      </c>
      <c r="B51" s="17">
        <v>70</v>
      </c>
      <c r="C51" s="13" t="s">
        <v>49</v>
      </c>
      <c r="D51" s="34">
        <f>D46+D48</f>
        <v>1504578785</v>
      </c>
      <c r="E51" s="34">
        <f>E46+E48</f>
        <v>1205953185</v>
      </c>
    </row>
    <row r="52" spans="1:5" ht="17.25">
      <c r="A52" s="37"/>
      <c r="B52" s="38"/>
      <c r="C52" s="39"/>
      <c r="D52" s="40"/>
      <c r="E52" s="40"/>
    </row>
    <row r="53" spans="1:5" ht="17.25">
      <c r="A53" s="41"/>
      <c r="B53" s="41"/>
      <c r="C53" s="41"/>
      <c r="D53" s="41"/>
      <c r="E53" s="41"/>
    </row>
    <row r="54" spans="1:5" ht="17.25">
      <c r="A54" s="42"/>
      <c r="B54" s="42"/>
      <c r="C54" s="42"/>
      <c r="D54" s="42"/>
      <c r="E54" s="42"/>
    </row>
    <row r="55" spans="1:5" ht="17.25">
      <c r="A55" s="42"/>
      <c r="B55" s="98" t="s">
        <v>230</v>
      </c>
      <c r="C55" s="98"/>
      <c r="D55" s="98"/>
      <c r="E55" s="98"/>
    </row>
    <row r="56" spans="1:5" ht="18">
      <c r="A56" s="43" t="str">
        <f>'[1]BCLCTT'!$A$146</f>
        <v>     NGÖÔØI LAÄP BIEÅU                        KEÁ TOAÙN TRÖÔÛNG</v>
      </c>
      <c r="D56" s="99" t="s">
        <v>50</v>
      </c>
      <c r="E56" s="99"/>
    </row>
    <row r="57" spans="1:5" ht="17.25">
      <c r="A57" s="42"/>
      <c r="B57" s="42"/>
      <c r="C57" s="42"/>
      <c r="D57" s="42"/>
      <c r="E57" s="42"/>
    </row>
    <row r="58" spans="1:5" ht="17.25">
      <c r="A58" s="44" t="s">
        <v>51</v>
      </c>
      <c r="B58" s="42"/>
      <c r="C58" s="42"/>
      <c r="D58" s="100" t="s">
        <v>52</v>
      </c>
      <c r="E58" s="100"/>
    </row>
  </sheetData>
  <mergeCells count="14">
    <mergeCell ref="A1:E1"/>
    <mergeCell ref="A2:E2"/>
    <mergeCell ref="A3:E3"/>
    <mergeCell ref="A4:E4"/>
    <mergeCell ref="B55:E55"/>
    <mergeCell ref="D56:E56"/>
    <mergeCell ref="D58:E58"/>
    <mergeCell ref="A5:E5"/>
    <mergeCell ref="A6:E6"/>
    <mergeCell ref="D7:E7"/>
    <mergeCell ref="A9:A10"/>
    <mergeCell ref="B9:B10"/>
    <mergeCell ref="D9:D10"/>
    <mergeCell ref="E9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20">
      <selection activeCell="E31" sqref="E31"/>
    </sheetView>
  </sheetViews>
  <sheetFormatPr defaultColWidth="8.796875" defaultRowHeight="15"/>
  <cols>
    <col min="1" max="1" width="37.69921875" style="0" customWidth="1"/>
    <col min="3" max="3" width="9.5" style="0" customWidth="1"/>
    <col min="4" max="4" width="14.19921875" style="0" customWidth="1"/>
    <col min="5" max="5" width="15.5" style="0" customWidth="1"/>
  </cols>
  <sheetData>
    <row r="1" spans="1:5" ht="18">
      <c r="A1" s="99" t="s">
        <v>53</v>
      </c>
      <c r="B1" s="99"/>
      <c r="C1" s="99"/>
      <c r="D1" s="99"/>
      <c r="E1" s="99"/>
    </row>
    <row r="2" spans="1:5" ht="18">
      <c r="A2" s="108" t="s">
        <v>54</v>
      </c>
      <c r="B2" s="108"/>
      <c r="C2" s="108"/>
      <c r="D2" s="108"/>
      <c r="E2" s="108"/>
    </row>
    <row r="3" spans="1:5" ht="17.25">
      <c r="A3" s="45"/>
      <c r="B3" s="45"/>
      <c r="C3" s="45"/>
      <c r="D3" s="45"/>
      <c r="E3" s="45"/>
    </row>
    <row r="4" spans="1:5" ht="23.25">
      <c r="A4" s="109" t="s">
        <v>55</v>
      </c>
      <c r="B4" s="109"/>
      <c r="C4" s="109"/>
      <c r="D4" s="109"/>
      <c r="E4" s="109"/>
    </row>
    <row r="5" spans="1:5" ht="21">
      <c r="A5" s="102" t="s">
        <v>228</v>
      </c>
      <c r="B5" s="102"/>
      <c r="C5" s="102"/>
      <c r="D5" s="102"/>
      <c r="E5" s="102"/>
    </row>
    <row r="6" spans="1:5" ht="17.25">
      <c r="A6" s="45"/>
      <c r="B6" s="45"/>
      <c r="C6" s="45"/>
      <c r="D6" s="45"/>
      <c r="E6" s="45"/>
    </row>
    <row r="7" spans="1:5" ht="17.25">
      <c r="A7" s="42"/>
      <c r="B7" s="42"/>
      <c r="C7" s="42"/>
      <c r="D7" s="46" t="s">
        <v>56</v>
      </c>
      <c r="E7" s="42" t="s">
        <v>57</v>
      </c>
    </row>
    <row r="8" spans="1:5" ht="18">
      <c r="A8" s="47"/>
      <c r="B8" s="48"/>
      <c r="C8" s="49"/>
      <c r="D8" s="48"/>
      <c r="E8" s="50"/>
    </row>
    <row r="9" spans="1:5" ht="18">
      <c r="A9" s="51"/>
      <c r="B9" s="52" t="s">
        <v>58</v>
      </c>
      <c r="C9" s="52" t="s">
        <v>59</v>
      </c>
      <c r="D9" s="52" t="s">
        <v>60</v>
      </c>
      <c r="E9" s="52" t="s">
        <v>60</v>
      </c>
    </row>
    <row r="10" spans="1:5" ht="18">
      <c r="A10" s="53" t="s">
        <v>3</v>
      </c>
      <c r="B10" s="52" t="s">
        <v>61</v>
      </c>
      <c r="C10" s="54" t="s">
        <v>8</v>
      </c>
      <c r="D10" s="52" t="s">
        <v>62</v>
      </c>
      <c r="E10" s="52" t="s">
        <v>63</v>
      </c>
    </row>
    <row r="11" spans="1:5" ht="18">
      <c r="A11" s="55"/>
      <c r="B11" s="56"/>
      <c r="C11" s="57"/>
      <c r="D11" s="56"/>
      <c r="E11" s="38"/>
    </row>
    <row r="12" spans="1:5" ht="17.25">
      <c r="A12" s="58">
        <v>1</v>
      </c>
      <c r="B12" s="58">
        <v>2</v>
      </c>
      <c r="C12" s="58">
        <v>3</v>
      </c>
      <c r="D12" s="5">
        <v>4</v>
      </c>
      <c r="E12" s="58">
        <v>5</v>
      </c>
    </row>
    <row r="13" spans="1:5" ht="18">
      <c r="A13" s="59" t="s">
        <v>64</v>
      </c>
      <c r="B13" s="47">
        <v>1</v>
      </c>
      <c r="C13" s="3" t="s">
        <v>65</v>
      </c>
      <c r="D13" s="60">
        <v>33862871802</v>
      </c>
      <c r="E13" s="60">
        <v>36358903485</v>
      </c>
    </row>
    <row r="14" spans="1:5" ht="18">
      <c r="A14" s="33" t="s">
        <v>66</v>
      </c>
      <c r="B14" s="53">
        <v>2</v>
      </c>
      <c r="C14" s="17"/>
      <c r="D14" s="61">
        <v>185864241</v>
      </c>
      <c r="E14" s="61">
        <v>127644858</v>
      </c>
    </row>
    <row r="15" spans="1:5" ht="18">
      <c r="A15" s="33" t="s">
        <v>67</v>
      </c>
      <c r="B15" s="53">
        <v>10</v>
      </c>
      <c r="C15" s="17"/>
      <c r="D15" s="62">
        <f>D13-D14</f>
        <v>33677007561</v>
      </c>
      <c r="E15" s="62">
        <f>E13-E14</f>
        <v>36231258627</v>
      </c>
    </row>
    <row r="16" spans="1:5" ht="18">
      <c r="A16" s="33" t="s">
        <v>68</v>
      </c>
      <c r="B16" s="53"/>
      <c r="C16" s="17"/>
      <c r="D16" s="62"/>
      <c r="E16" s="62"/>
    </row>
    <row r="17" spans="1:5" ht="18">
      <c r="A17" s="33" t="s">
        <v>69</v>
      </c>
      <c r="B17" s="53">
        <v>11</v>
      </c>
      <c r="C17" s="17" t="s">
        <v>70</v>
      </c>
      <c r="D17" s="62">
        <v>26299149846</v>
      </c>
      <c r="E17" s="62">
        <v>28204333548</v>
      </c>
    </row>
    <row r="18" spans="1:5" ht="18">
      <c r="A18" s="33" t="s">
        <v>71</v>
      </c>
      <c r="B18" s="53"/>
      <c r="C18" s="17"/>
      <c r="D18" s="61"/>
      <c r="E18" s="61"/>
    </row>
    <row r="19" spans="1:5" ht="18">
      <c r="A19" s="33" t="s">
        <v>72</v>
      </c>
      <c r="B19" s="53">
        <v>20</v>
      </c>
      <c r="C19" s="17"/>
      <c r="D19" s="63">
        <f>D15-D17</f>
        <v>7377857715</v>
      </c>
      <c r="E19" s="63">
        <f>E15-E17</f>
        <v>8026925079</v>
      </c>
    </row>
    <row r="20" spans="1:5" ht="18">
      <c r="A20" s="33" t="s">
        <v>73</v>
      </c>
      <c r="B20" s="53">
        <v>21</v>
      </c>
      <c r="C20" s="17" t="s">
        <v>74</v>
      </c>
      <c r="D20" s="62">
        <v>50533053</v>
      </c>
      <c r="E20" s="62">
        <v>209342763</v>
      </c>
    </row>
    <row r="21" spans="1:5" ht="18">
      <c r="A21" s="33" t="s">
        <v>75</v>
      </c>
      <c r="B21" s="53">
        <v>22</v>
      </c>
      <c r="C21" s="17" t="s">
        <v>76</v>
      </c>
      <c r="D21" s="62">
        <v>148020992</v>
      </c>
      <c r="E21" s="62">
        <v>454457506</v>
      </c>
    </row>
    <row r="22" spans="1:5" ht="18">
      <c r="A22" s="35" t="s">
        <v>77</v>
      </c>
      <c r="B22" s="53">
        <v>23</v>
      </c>
      <c r="C22" s="17"/>
      <c r="D22" s="64">
        <v>137690007</v>
      </c>
      <c r="E22" s="64">
        <v>295454770</v>
      </c>
    </row>
    <row r="23" spans="1:5" ht="18">
      <c r="A23" s="33" t="s">
        <v>78</v>
      </c>
      <c r="B23" s="53">
        <v>24</v>
      </c>
      <c r="C23" s="17"/>
      <c r="D23" s="62">
        <v>4169090834</v>
      </c>
      <c r="E23" s="62">
        <v>4431341177</v>
      </c>
    </row>
    <row r="24" spans="1:5" ht="18">
      <c r="A24" s="33" t="s">
        <v>79</v>
      </c>
      <c r="B24" s="53">
        <v>25</v>
      </c>
      <c r="C24" s="17"/>
      <c r="D24" s="62">
        <v>1241446478</v>
      </c>
      <c r="E24" s="62">
        <v>1226082726</v>
      </c>
    </row>
    <row r="25" spans="1:5" ht="17.25">
      <c r="A25" s="33" t="s">
        <v>80</v>
      </c>
      <c r="B25" s="65"/>
      <c r="C25" s="17"/>
      <c r="D25" s="61"/>
      <c r="E25" s="61"/>
    </row>
    <row r="26" spans="1:5" ht="18">
      <c r="A26" s="33" t="s">
        <v>81</v>
      </c>
      <c r="B26" s="53">
        <v>30</v>
      </c>
      <c r="C26" s="17"/>
      <c r="D26" s="63">
        <f>D19+D20-D21-D23-D24</f>
        <v>1869832464</v>
      </c>
      <c r="E26" s="63">
        <f>E19+(E20-E21)-(E23+E24)</f>
        <v>2124386433</v>
      </c>
    </row>
    <row r="27" spans="1:5" ht="18">
      <c r="A27" s="33" t="s">
        <v>82</v>
      </c>
      <c r="B27" s="53">
        <v>31</v>
      </c>
      <c r="C27" s="17"/>
      <c r="D27" s="62">
        <v>1771825</v>
      </c>
      <c r="E27" s="62">
        <v>13241063</v>
      </c>
    </row>
    <row r="28" spans="1:5" ht="18">
      <c r="A28" s="33" t="s">
        <v>83</v>
      </c>
      <c r="B28" s="53">
        <v>32</v>
      </c>
      <c r="C28" s="17"/>
      <c r="D28" s="62"/>
      <c r="E28" s="62"/>
    </row>
    <row r="29" spans="1:5" ht="18">
      <c r="A29" s="33" t="s">
        <v>84</v>
      </c>
      <c r="B29" s="53">
        <v>40</v>
      </c>
      <c r="C29" s="17"/>
      <c r="D29" s="62">
        <f>D27-D28</f>
        <v>1771825</v>
      </c>
      <c r="E29" s="62">
        <f>E27-E28</f>
        <v>13241063</v>
      </c>
    </row>
    <row r="30" spans="1:5" ht="18">
      <c r="A30" s="33" t="s">
        <v>85</v>
      </c>
      <c r="B30" s="53">
        <v>50</v>
      </c>
      <c r="C30" s="17"/>
      <c r="D30" s="62">
        <f>D26+D29</f>
        <v>1871604289</v>
      </c>
      <c r="E30" s="62">
        <f>E26+E29</f>
        <v>2137627496</v>
      </c>
    </row>
    <row r="31" spans="1:5" ht="18">
      <c r="A31" s="33" t="s">
        <v>86</v>
      </c>
      <c r="B31" s="53">
        <v>51</v>
      </c>
      <c r="C31" s="17" t="s">
        <v>87</v>
      </c>
      <c r="D31" s="61">
        <f>(D30*25%)</f>
        <v>467901072.25</v>
      </c>
      <c r="E31" s="61">
        <f>(E30*25%)*70%</f>
        <v>374084811.79999995</v>
      </c>
    </row>
    <row r="32" spans="1:5" ht="18">
      <c r="A32" s="33" t="s">
        <v>88</v>
      </c>
      <c r="B32" s="53">
        <v>52</v>
      </c>
      <c r="C32" s="17" t="s">
        <v>89</v>
      </c>
      <c r="D32" s="61"/>
      <c r="E32" s="61"/>
    </row>
    <row r="33" spans="1:5" ht="18">
      <c r="A33" s="33" t="s">
        <v>90</v>
      </c>
      <c r="B33" s="53">
        <v>60</v>
      </c>
      <c r="C33" s="17"/>
      <c r="D33" s="62">
        <f>D30-D31</f>
        <v>1403703216.75</v>
      </c>
      <c r="E33" s="62">
        <f>E30-E31</f>
        <v>1763542684.2</v>
      </c>
    </row>
    <row r="34" spans="1:5" ht="18">
      <c r="A34" s="33" t="s">
        <v>91</v>
      </c>
      <c r="B34" s="53"/>
      <c r="C34" s="17"/>
      <c r="D34" s="61">
        <f>D33/1231060</f>
        <v>1140.239482031745</v>
      </c>
      <c r="E34" s="61">
        <f>E33/1231060</f>
        <v>1432.5399933390736</v>
      </c>
    </row>
    <row r="35" spans="1:5" ht="18">
      <c r="A35" s="66"/>
      <c r="B35" s="67"/>
      <c r="C35" s="4"/>
      <c r="D35" s="68"/>
      <c r="E35" s="68"/>
    </row>
    <row r="36" spans="1:5" ht="17.25">
      <c r="A36" s="45"/>
      <c r="B36" s="45"/>
      <c r="C36" s="45"/>
      <c r="D36" s="45"/>
      <c r="E36" s="45"/>
    </row>
    <row r="37" spans="1:5" ht="17.25">
      <c r="A37" s="45"/>
      <c r="B37" s="45"/>
      <c r="C37" s="45"/>
      <c r="D37" s="110" t="s">
        <v>229</v>
      </c>
      <c r="E37" s="110"/>
    </row>
    <row r="38" spans="1:5" ht="17.25">
      <c r="A38" s="111" t="s">
        <v>92</v>
      </c>
      <c r="B38" s="111"/>
      <c r="C38" s="111"/>
      <c r="D38" s="111" t="s">
        <v>93</v>
      </c>
      <c r="E38" s="111"/>
    </row>
    <row r="39" spans="1:5" ht="17.25">
      <c r="A39" s="69"/>
      <c r="B39" s="69"/>
      <c r="C39" s="69"/>
      <c r="D39" s="69"/>
      <c r="E39" s="69"/>
    </row>
    <row r="40" spans="1:5" ht="17.25">
      <c r="A40" s="97" t="s">
        <v>226</v>
      </c>
      <c r="B40" s="97" t="s">
        <v>227</v>
      </c>
      <c r="C40" s="97"/>
      <c r="D40" s="98" t="s">
        <v>225</v>
      </c>
      <c r="E40" s="98"/>
    </row>
  </sheetData>
  <mergeCells count="8">
    <mergeCell ref="A1:E1"/>
    <mergeCell ref="A2:E2"/>
    <mergeCell ref="A4:E4"/>
    <mergeCell ref="A5:E5"/>
    <mergeCell ref="D37:E37"/>
    <mergeCell ref="A38:C38"/>
    <mergeCell ref="D38:E38"/>
    <mergeCell ref="D40:E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1"/>
  <sheetViews>
    <sheetView tabSelected="1" workbookViewId="0" topLeftCell="A133">
      <selection activeCell="E144" sqref="E144"/>
    </sheetView>
  </sheetViews>
  <sheetFormatPr defaultColWidth="8.796875" defaultRowHeight="15"/>
  <cols>
    <col min="1" max="1" width="42.8984375" style="0" customWidth="1"/>
    <col min="3" max="3" width="8.09765625" style="0" customWidth="1"/>
    <col min="4" max="4" width="14.59765625" style="0" customWidth="1"/>
    <col min="5" max="5" width="15" style="0" customWidth="1"/>
  </cols>
  <sheetData>
    <row r="1" spans="1:5" ht="18">
      <c r="A1" s="99" t="s">
        <v>53</v>
      </c>
      <c r="B1" s="99"/>
      <c r="C1" s="99"/>
      <c r="D1" s="99"/>
      <c r="E1" s="99"/>
    </row>
    <row r="2" spans="1:5" ht="18">
      <c r="A2" s="108" t="s">
        <v>54</v>
      </c>
      <c r="B2" s="108"/>
      <c r="C2" s="108"/>
      <c r="D2" s="108"/>
      <c r="E2" s="108"/>
    </row>
    <row r="3" spans="1:5" ht="17.25">
      <c r="A3" s="70"/>
      <c r="B3" s="45"/>
      <c r="C3" s="45"/>
      <c r="D3" s="45"/>
      <c r="E3" s="45"/>
    </row>
    <row r="4" spans="1:5" ht="23.25">
      <c r="A4" s="109" t="s">
        <v>94</v>
      </c>
      <c r="B4" s="109"/>
      <c r="C4" s="109"/>
      <c r="D4" s="109"/>
      <c r="E4" s="109"/>
    </row>
    <row r="5" spans="1:5" ht="21">
      <c r="A5" s="102" t="s">
        <v>95</v>
      </c>
      <c r="B5" s="102"/>
      <c r="C5" s="102"/>
      <c r="D5" s="102"/>
      <c r="E5" s="102"/>
    </row>
    <row r="6" spans="1:5" ht="17.25">
      <c r="A6" s="70"/>
      <c r="B6" s="45"/>
      <c r="C6" s="45"/>
      <c r="D6" s="45"/>
      <c r="E6" s="45"/>
    </row>
    <row r="7" spans="1:5" ht="17.25">
      <c r="A7" s="45"/>
      <c r="B7" s="45"/>
      <c r="C7" s="45"/>
      <c r="D7" s="46" t="s">
        <v>56</v>
      </c>
      <c r="E7" s="42" t="s">
        <v>57</v>
      </c>
    </row>
    <row r="8" spans="1:5" ht="17.25">
      <c r="A8" s="45"/>
      <c r="B8" s="45"/>
      <c r="C8" s="45"/>
      <c r="D8" s="45"/>
      <c r="E8" s="45"/>
    </row>
    <row r="9" spans="1:5" ht="17.25">
      <c r="A9" s="3" t="s">
        <v>96</v>
      </c>
      <c r="B9" s="3" t="s">
        <v>97</v>
      </c>
      <c r="C9" s="3" t="s">
        <v>59</v>
      </c>
      <c r="D9" s="3" t="s">
        <v>98</v>
      </c>
      <c r="E9" s="3" t="s">
        <v>99</v>
      </c>
    </row>
    <row r="10" spans="1:5" ht="17.25">
      <c r="A10" s="24"/>
      <c r="B10" s="4" t="s">
        <v>61</v>
      </c>
      <c r="C10" s="4" t="s">
        <v>8</v>
      </c>
      <c r="D10" s="4" t="s">
        <v>100</v>
      </c>
      <c r="E10" s="4" t="s">
        <v>100</v>
      </c>
    </row>
    <row r="11" spans="1:5" ht="17.25">
      <c r="A11" s="71">
        <v>1</v>
      </c>
      <c r="B11" s="71">
        <v>2</v>
      </c>
      <c r="C11" s="71">
        <v>3</v>
      </c>
      <c r="D11" s="71">
        <v>4</v>
      </c>
      <c r="E11" s="71">
        <v>5</v>
      </c>
    </row>
    <row r="12" spans="1:5" ht="17.25">
      <c r="A12" s="7" t="s">
        <v>101</v>
      </c>
      <c r="B12" s="3">
        <v>100</v>
      </c>
      <c r="C12" s="72"/>
      <c r="D12" s="73">
        <f>D13+D19+D26+D29</f>
        <v>24568910187</v>
      </c>
      <c r="E12" s="73">
        <f>E13+E16+E19+E26+E29</f>
        <v>34295695421</v>
      </c>
    </row>
    <row r="13" spans="1:5" ht="17.25">
      <c r="A13" s="16" t="s">
        <v>102</v>
      </c>
      <c r="B13" s="17">
        <v>110</v>
      </c>
      <c r="C13" s="20"/>
      <c r="D13" s="74">
        <f>D14+D15</f>
        <v>1504578785</v>
      </c>
      <c r="E13" s="63">
        <f>E14+E15</f>
        <v>313688471</v>
      </c>
    </row>
    <row r="14" spans="1:5" ht="17.25">
      <c r="A14" s="11" t="s">
        <v>103</v>
      </c>
      <c r="B14" s="20">
        <v>111</v>
      </c>
      <c r="C14" s="20" t="s">
        <v>104</v>
      </c>
      <c r="D14" s="75">
        <v>1504578785</v>
      </c>
      <c r="E14" s="76">
        <v>313688471</v>
      </c>
    </row>
    <row r="15" spans="1:5" ht="17.25">
      <c r="A15" s="11" t="s">
        <v>105</v>
      </c>
      <c r="B15" s="20">
        <v>112</v>
      </c>
      <c r="C15" s="20"/>
      <c r="D15" s="75"/>
      <c r="E15" s="76"/>
    </row>
    <row r="16" spans="1:5" ht="17.25">
      <c r="A16" s="16" t="s">
        <v>106</v>
      </c>
      <c r="B16" s="17">
        <v>120</v>
      </c>
      <c r="C16" s="20" t="s">
        <v>107</v>
      </c>
      <c r="D16" s="75"/>
      <c r="E16" s="77">
        <f>E17+E18</f>
        <v>0</v>
      </c>
    </row>
    <row r="17" spans="1:5" ht="17.25">
      <c r="A17" s="11" t="s">
        <v>108</v>
      </c>
      <c r="B17" s="20">
        <v>121</v>
      </c>
      <c r="C17" s="20"/>
      <c r="D17" s="75"/>
      <c r="E17" s="76"/>
    </row>
    <row r="18" spans="1:5" ht="17.25">
      <c r="A18" s="11" t="s">
        <v>109</v>
      </c>
      <c r="B18" s="20">
        <v>129</v>
      </c>
      <c r="C18" s="20"/>
      <c r="D18" s="75"/>
      <c r="E18" s="76"/>
    </row>
    <row r="19" spans="1:5" ht="17.25">
      <c r="A19" s="16" t="s">
        <v>110</v>
      </c>
      <c r="B19" s="17">
        <v>130</v>
      </c>
      <c r="C19" s="20"/>
      <c r="D19" s="62">
        <f>D20+D21+D22+D23+D24+D25</f>
        <v>7877240865</v>
      </c>
      <c r="E19" s="62">
        <f>E20+E21+E22+E23+E24+E25</f>
        <v>12633651696</v>
      </c>
    </row>
    <row r="20" spans="1:5" ht="17.25">
      <c r="A20" s="11" t="s">
        <v>111</v>
      </c>
      <c r="B20" s="20">
        <v>131</v>
      </c>
      <c r="C20" s="20"/>
      <c r="D20" s="75">
        <v>7637159959</v>
      </c>
      <c r="E20" s="76">
        <v>12488347385</v>
      </c>
    </row>
    <row r="21" spans="1:5" ht="17.25">
      <c r="A21" s="11" t="s">
        <v>112</v>
      </c>
      <c r="B21" s="20">
        <v>132</v>
      </c>
      <c r="C21" s="20"/>
      <c r="D21" s="75">
        <v>163183481</v>
      </c>
      <c r="E21" s="76">
        <v>181077886</v>
      </c>
    </row>
    <row r="22" spans="1:5" ht="17.25">
      <c r="A22" s="11" t="s">
        <v>113</v>
      </c>
      <c r="B22" s="20">
        <v>133</v>
      </c>
      <c r="C22" s="20"/>
      <c r="D22" s="75"/>
      <c r="E22" s="76">
        <f>'[1]B CDKT'!E197</f>
        <v>0</v>
      </c>
    </row>
    <row r="23" spans="1:5" ht="17.25">
      <c r="A23" s="11" t="s">
        <v>114</v>
      </c>
      <c r="B23" s="20">
        <v>134</v>
      </c>
      <c r="C23" s="20"/>
      <c r="D23" s="75"/>
      <c r="E23" s="76">
        <f>'[1]B CDKT'!E198</f>
        <v>0</v>
      </c>
    </row>
    <row r="24" spans="1:5" ht="17.25">
      <c r="A24" s="11" t="s">
        <v>115</v>
      </c>
      <c r="B24" s="20">
        <v>135</v>
      </c>
      <c r="C24" s="20" t="s">
        <v>116</v>
      </c>
      <c r="D24" s="75">
        <v>143695000</v>
      </c>
      <c r="E24" s="76">
        <v>31024000</v>
      </c>
    </row>
    <row r="25" spans="1:5" ht="17.25">
      <c r="A25" s="11" t="s">
        <v>117</v>
      </c>
      <c r="B25" s="20">
        <v>139</v>
      </c>
      <c r="C25" s="20"/>
      <c r="D25" s="76">
        <v>-66797575</v>
      </c>
      <c r="E25" s="76">
        <v>-66797575</v>
      </c>
    </row>
    <row r="26" spans="1:5" ht="17.25">
      <c r="A26" s="16" t="s">
        <v>118</v>
      </c>
      <c r="B26" s="17">
        <v>140</v>
      </c>
      <c r="C26" s="20"/>
      <c r="D26" s="62">
        <f>D27+D28</f>
        <v>15157644121</v>
      </c>
      <c r="E26" s="62">
        <f>E27+E28</f>
        <v>20972251504</v>
      </c>
    </row>
    <row r="27" spans="1:5" ht="17.25">
      <c r="A27" s="11" t="s">
        <v>119</v>
      </c>
      <c r="B27" s="20">
        <v>141</v>
      </c>
      <c r="C27" s="20" t="s">
        <v>120</v>
      </c>
      <c r="D27" s="75">
        <v>15187237375</v>
      </c>
      <c r="E27" s="76">
        <v>21012094858</v>
      </c>
    </row>
    <row r="28" spans="1:5" ht="17.25">
      <c r="A28" s="11" t="s">
        <v>121</v>
      </c>
      <c r="B28" s="20">
        <v>149</v>
      </c>
      <c r="C28" s="20"/>
      <c r="D28" s="75">
        <v>-29593254</v>
      </c>
      <c r="E28" s="76">
        <v>-39843354</v>
      </c>
    </row>
    <row r="29" spans="1:5" ht="17.25">
      <c r="A29" s="16" t="s">
        <v>122</v>
      </c>
      <c r="B29" s="17">
        <v>150</v>
      </c>
      <c r="C29" s="20"/>
      <c r="D29" s="62">
        <f>SUM(D30:D33)</f>
        <v>29446416</v>
      </c>
      <c r="E29" s="62">
        <f>SUM(E30:E33)</f>
        <v>376103750</v>
      </c>
    </row>
    <row r="30" spans="1:5" ht="17.25">
      <c r="A30" s="11" t="s">
        <v>123</v>
      </c>
      <c r="B30" s="20">
        <v>151</v>
      </c>
      <c r="C30" s="20"/>
      <c r="D30" s="75">
        <v>29446416</v>
      </c>
      <c r="E30" s="76">
        <v>376103750</v>
      </c>
    </row>
    <row r="31" spans="1:5" ht="17.25">
      <c r="A31" s="11" t="s">
        <v>124</v>
      </c>
      <c r="B31" s="20">
        <v>152</v>
      </c>
      <c r="C31" s="20"/>
      <c r="D31" s="75"/>
      <c r="E31" s="76">
        <f>'[1]B CDKT'!E206</f>
        <v>0</v>
      </c>
    </row>
    <row r="32" spans="1:5" ht="17.25">
      <c r="A32" s="11" t="s">
        <v>125</v>
      </c>
      <c r="B32" s="20">
        <v>154</v>
      </c>
      <c r="C32" s="20" t="s">
        <v>126</v>
      </c>
      <c r="D32" s="75"/>
      <c r="E32" s="76">
        <f>'[1]B CDKT'!E207</f>
        <v>0</v>
      </c>
    </row>
    <row r="33" spans="1:5" ht="17.25">
      <c r="A33" s="11" t="s">
        <v>127</v>
      </c>
      <c r="B33" s="20">
        <v>158</v>
      </c>
      <c r="C33" s="20"/>
      <c r="D33" s="75"/>
      <c r="E33" s="76">
        <f>'[1]B CDKT'!E208</f>
        <v>0</v>
      </c>
    </row>
    <row r="34" spans="1:5" ht="17.25">
      <c r="A34" s="16" t="s">
        <v>128</v>
      </c>
      <c r="B34" s="17">
        <v>200</v>
      </c>
      <c r="C34" s="20"/>
      <c r="D34" s="62">
        <f>D35+D46+D58+D61+D66</f>
        <v>8357012622</v>
      </c>
      <c r="E34" s="62">
        <f>E35+E46+E58+E61+E66</f>
        <v>8487709837</v>
      </c>
    </row>
    <row r="35" spans="1:5" ht="17.25">
      <c r="A35" s="16" t="s">
        <v>129</v>
      </c>
      <c r="B35" s="17">
        <v>210</v>
      </c>
      <c r="C35" s="20"/>
      <c r="D35" s="78">
        <f>D36+D38+D39+D40</f>
        <v>0</v>
      </c>
      <c r="E35" s="77">
        <f>E36+E38+E39+E40</f>
        <v>0</v>
      </c>
    </row>
    <row r="36" spans="1:5" ht="17.25">
      <c r="A36" s="11" t="s">
        <v>130</v>
      </c>
      <c r="B36" s="20">
        <v>211</v>
      </c>
      <c r="C36" s="20"/>
      <c r="D36" s="75"/>
      <c r="E36" s="76">
        <f>'[1]B CDKT'!E211</f>
        <v>0</v>
      </c>
    </row>
    <row r="37" spans="1:5" ht="17.25">
      <c r="A37" s="11" t="s">
        <v>131</v>
      </c>
      <c r="B37" s="20">
        <v>212</v>
      </c>
      <c r="C37" s="20"/>
      <c r="D37" s="75"/>
      <c r="E37" s="76">
        <f>'[1]B CDKT'!E212</f>
        <v>0</v>
      </c>
    </row>
    <row r="38" spans="1:5" ht="17.25">
      <c r="A38" s="11" t="s">
        <v>132</v>
      </c>
      <c r="B38" s="20">
        <v>213</v>
      </c>
      <c r="C38" s="20" t="s">
        <v>133</v>
      </c>
      <c r="D38" s="75"/>
      <c r="E38" s="76">
        <f>'[1]B CDKT'!E213</f>
        <v>0</v>
      </c>
    </row>
    <row r="39" spans="1:5" ht="17.25">
      <c r="A39" s="11" t="s">
        <v>134</v>
      </c>
      <c r="B39" s="20">
        <v>218</v>
      </c>
      <c r="C39" s="20" t="s">
        <v>135</v>
      </c>
      <c r="D39" s="75"/>
      <c r="E39" s="76">
        <f>'[1]B CDKT'!E214</f>
        <v>0</v>
      </c>
    </row>
    <row r="40" spans="1:5" ht="17.25">
      <c r="A40" s="11" t="s">
        <v>136</v>
      </c>
      <c r="B40" s="20">
        <v>219</v>
      </c>
      <c r="C40" s="20"/>
      <c r="D40" s="75"/>
      <c r="E40" s="76">
        <f>'[1]B CDKT'!E215</f>
        <v>0</v>
      </c>
    </row>
    <row r="41" spans="1:5" ht="17.25">
      <c r="A41" s="24"/>
      <c r="B41" s="79"/>
      <c r="C41" s="79"/>
      <c r="D41" s="80"/>
      <c r="E41" s="81"/>
    </row>
    <row r="42" spans="1:5" ht="17.25" hidden="1">
      <c r="A42" s="28"/>
      <c r="B42" s="82"/>
      <c r="C42" s="82"/>
      <c r="D42" s="30"/>
      <c r="E42" s="30"/>
    </row>
    <row r="43" spans="1:5" ht="17.25" hidden="1">
      <c r="A43" s="28"/>
      <c r="B43" s="82"/>
      <c r="C43" s="82"/>
      <c r="D43" s="30"/>
      <c r="E43" s="30"/>
    </row>
    <row r="44" spans="1:5" ht="17.25" hidden="1">
      <c r="A44" s="28"/>
      <c r="B44" s="82"/>
      <c r="C44" s="82"/>
      <c r="D44" s="30"/>
      <c r="E44" s="30"/>
    </row>
    <row r="45" spans="1:5" ht="17.25" hidden="1">
      <c r="A45" s="28"/>
      <c r="B45" s="82"/>
      <c r="C45" s="82"/>
      <c r="D45" s="30"/>
      <c r="E45" s="30"/>
    </row>
    <row r="46" spans="1:5" ht="17.25">
      <c r="A46" s="7" t="s">
        <v>137</v>
      </c>
      <c r="B46" s="3">
        <v>220</v>
      </c>
      <c r="C46" s="72"/>
      <c r="D46" s="60">
        <f>D47+D50+D53</f>
        <v>6765006462</v>
      </c>
      <c r="E46" s="60">
        <f>E47+E50+E53</f>
        <v>6844945025</v>
      </c>
    </row>
    <row r="47" spans="1:5" ht="17.25">
      <c r="A47" s="11" t="s">
        <v>138</v>
      </c>
      <c r="B47" s="20">
        <v>221</v>
      </c>
      <c r="C47" s="20" t="s">
        <v>139</v>
      </c>
      <c r="D47" s="62">
        <f>D48+D49</f>
        <v>4695496917</v>
      </c>
      <c r="E47" s="62">
        <f>E48+E49</f>
        <v>4790390025</v>
      </c>
    </row>
    <row r="48" spans="1:5" ht="17.25">
      <c r="A48" s="11" t="s">
        <v>140</v>
      </c>
      <c r="B48" s="20">
        <v>222</v>
      </c>
      <c r="C48" s="20"/>
      <c r="D48" s="75">
        <v>8006852671</v>
      </c>
      <c r="E48" s="76">
        <v>7968553217</v>
      </c>
    </row>
    <row r="49" spans="1:5" ht="17.25">
      <c r="A49" s="11" t="s">
        <v>141</v>
      </c>
      <c r="B49" s="20">
        <v>223</v>
      </c>
      <c r="C49" s="20"/>
      <c r="D49" s="75">
        <v>-3311355754</v>
      </c>
      <c r="E49" s="76">
        <v>-3178163192</v>
      </c>
    </row>
    <row r="50" spans="1:5" ht="17.25">
      <c r="A50" s="11" t="s">
        <v>142</v>
      </c>
      <c r="B50" s="20">
        <v>224</v>
      </c>
      <c r="C50" s="20" t="s">
        <v>143</v>
      </c>
      <c r="D50" s="75"/>
      <c r="E50" s="76">
        <f>'[1]B CDKT'!E225</f>
        <v>0</v>
      </c>
    </row>
    <row r="51" spans="1:5" ht="17.25">
      <c r="A51" s="11" t="s">
        <v>140</v>
      </c>
      <c r="B51" s="20">
        <v>225</v>
      </c>
      <c r="C51" s="20"/>
      <c r="D51" s="75"/>
      <c r="E51" s="76">
        <f>'[1]B CDKT'!E226</f>
        <v>0</v>
      </c>
    </row>
    <row r="52" spans="1:5" ht="17.25">
      <c r="A52" s="11" t="s">
        <v>141</v>
      </c>
      <c r="B52" s="20">
        <v>226</v>
      </c>
      <c r="C52" s="20"/>
      <c r="D52" s="75"/>
      <c r="E52" s="76">
        <f>'[1]B CDKT'!E227</f>
        <v>0</v>
      </c>
    </row>
    <row r="53" spans="1:5" ht="17.25">
      <c r="A53" s="11" t="s">
        <v>144</v>
      </c>
      <c r="B53" s="20">
        <v>227</v>
      </c>
      <c r="C53" s="20" t="s">
        <v>145</v>
      </c>
      <c r="D53" s="62">
        <f>D54+D55+D56</f>
        <v>2069509545</v>
      </c>
      <c r="E53" s="62">
        <f>E54+E55</f>
        <v>2054555000</v>
      </c>
    </row>
    <row r="54" spans="1:5" ht="17.25">
      <c r="A54" s="11" t="s">
        <v>140</v>
      </c>
      <c r="B54" s="20">
        <v>228</v>
      </c>
      <c r="C54" s="20"/>
      <c r="D54" s="75">
        <v>2065225000</v>
      </c>
      <c r="E54" s="76">
        <f>'[1]B CDKT'!E229</f>
        <v>2065225000</v>
      </c>
    </row>
    <row r="55" spans="1:5" ht="17.25">
      <c r="A55" s="11" t="s">
        <v>141</v>
      </c>
      <c r="B55" s="20">
        <v>229</v>
      </c>
      <c r="C55" s="20"/>
      <c r="D55" s="75">
        <v>-10670000</v>
      </c>
      <c r="E55" s="76">
        <f>'[1]B CDKT'!E230</f>
        <v>-10670000</v>
      </c>
    </row>
    <row r="56" spans="1:5" ht="17.25">
      <c r="A56" s="11" t="s">
        <v>146</v>
      </c>
      <c r="B56" s="20">
        <v>230</v>
      </c>
      <c r="C56" s="20" t="s">
        <v>147</v>
      </c>
      <c r="D56" s="78">
        <v>14954545</v>
      </c>
      <c r="E56" s="76">
        <f>'[1]B CDKT'!E231</f>
        <v>0</v>
      </c>
    </row>
    <row r="57" spans="1:5" ht="17.25">
      <c r="A57" s="35"/>
      <c r="B57" s="20"/>
      <c r="C57" s="82"/>
      <c r="D57" s="9"/>
      <c r="E57" s="9"/>
    </row>
    <row r="58" spans="1:5" ht="17.25">
      <c r="A58" s="16" t="s">
        <v>148</v>
      </c>
      <c r="B58" s="17">
        <v>240</v>
      </c>
      <c r="C58" s="17" t="s">
        <v>149</v>
      </c>
      <c r="D58" s="83">
        <f>D59+D60</f>
        <v>0</v>
      </c>
      <c r="E58" s="83">
        <f>E59+E60</f>
        <v>0</v>
      </c>
    </row>
    <row r="59" spans="1:5" ht="17.25">
      <c r="A59" s="11" t="s">
        <v>140</v>
      </c>
      <c r="B59" s="20">
        <v>241</v>
      </c>
      <c r="C59" s="20"/>
      <c r="D59" s="76"/>
      <c r="E59" s="76"/>
    </row>
    <row r="60" spans="1:5" ht="17.25">
      <c r="A60" s="11" t="s">
        <v>141</v>
      </c>
      <c r="B60" s="20">
        <v>242</v>
      </c>
      <c r="C60" s="20"/>
      <c r="D60" s="76"/>
      <c r="E60" s="76"/>
    </row>
    <row r="61" spans="1:5" ht="17.25">
      <c r="A61" s="16" t="s">
        <v>150</v>
      </c>
      <c r="B61" s="17">
        <v>250</v>
      </c>
      <c r="C61" s="20"/>
      <c r="D61" s="62">
        <f>D62+D63+D64+D65</f>
        <v>599000000</v>
      </c>
      <c r="E61" s="62">
        <f>E62+E63+E64+E65</f>
        <v>616000000</v>
      </c>
    </row>
    <row r="62" spans="1:5" ht="17.25">
      <c r="A62" s="11" t="s">
        <v>151</v>
      </c>
      <c r="B62" s="20">
        <v>251</v>
      </c>
      <c r="C62" s="20"/>
      <c r="D62" s="76"/>
      <c r="E62" s="76">
        <f>'[1]B CDKT'!E237</f>
        <v>0</v>
      </c>
    </row>
    <row r="63" spans="1:5" ht="17.25">
      <c r="A63" s="11" t="s">
        <v>152</v>
      </c>
      <c r="B63" s="20">
        <v>252</v>
      </c>
      <c r="C63" s="20"/>
      <c r="D63" s="76"/>
      <c r="E63" s="76">
        <f>'[1]B CDKT'!E238</f>
        <v>0</v>
      </c>
    </row>
    <row r="64" spans="1:5" ht="17.25">
      <c r="A64" s="11" t="s">
        <v>153</v>
      </c>
      <c r="B64" s="20">
        <v>258</v>
      </c>
      <c r="C64" s="20" t="s">
        <v>154</v>
      </c>
      <c r="D64" s="76">
        <v>599000000</v>
      </c>
      <c r="E64" s="76">
        <v>616000000</v>
      </c>
    </row>
    <row r="65" spans="1:5" ht="17.25">
      <c r="A65" s="11" t="s">
        <v>155</v>
      </c>
      <c r="B65" s="20">
        <v>259</v>
      </c>
      <c r="C65" s="20"/>
      <c r="D65" s="76"/>
      <c r="E65" s="76">
        <f>'[1]B CDKT'!E240</f>
        <v>0</v>
      </c>
    </row>
    <row r="66" spans="1:5" ht="17.25">
      <c r="A66" s="16" t="s">
        <v>156</v>
      </c>
      <c r="B66" s="17">
        <v>260</v>
      </c>
      <c r="C66" s="20"/>
      <c r="D66" s="62">
        <f>D67+D68+D69</f>
        <v>993006160</v>
      </c>
      <c r="E66" s="62">
        <f>E67+E68+E69</f>
        <v>1026764812</v>
      </c>
    </row>
    <row r="67" spans="1:5" ht="17.25">
      <c r="A67" s="11" t="s">
        <v>157</v>
      </c>
      <c r="B67" s="20">
        <v>261</v>
      </c>
      <c r="C67" s="20" t="s">
        <v>158</v>
      </c>
      <c r="D67" s="76">
        <v>993006160</v>
      </c>
      <c r="E67" s="76">
        <v>1026764812</v>
      </c>
    </row>
    <row r="68" spans="1:5" ht="17.25">
      <c r="A68" s="11" t="s">
        <v>159</v>
      </c>
      <c r="B68" s="20">
        <v>262</v>
      </c>
      <c r="C68" s="20" t="s">
        <v>160</v>
      </c>
      <c r="D68" s="76"/>
      <c r="E68" s="76">
        <f>'[1]B CDKT'!E243</f>
        <v>0</v>
      </c>
    </row>
    <row r="69" spans="1:5" ht="17.25">
      <c r="A69" s="11" t="s">
        <v>161</v>
      </c>
      <c r="B69" s="20">
        <v>268</v>
      </c>
      <c r="C69" s="20"/>
      <c r="D69" s="76"/>
      <c r="E69" s="76">
        <f>'[1]B CDKT'!E244</f>
        <v>0</v>
      </c>
    </row>
    <row r="70" spans="1:5" ht="17.25">
      <c r="A70" s="24"/>
      <c r="B70" s="79"/>
      <c r="C70" s="79"/>
      <c r="D70" s="81"/>
      <c r="E70" s="81"/>
    </row>
    <row r="71" spans="1:5" ht="17.25">
      <c r="A71" s="84" t="s">
        <v>162</v>
      </c>
      <c r="B71" s="85">
        <v>270</v>
      </c>
      <c r="C71" s="86"/>
      <c r="D71" s="87">
        <f>D12+D34</f>
        <v>32925922809</v>
      </c>
      <c r="E71" s="87">
        <f>E12+E34</f>
        <v>42783405258</v>
      </c>
    </row>
    <row r="72" spans="1:5" ht="17.25" hidden="1">
      <c r="A72" s="27"/>
      <c r="B72" s="29"/>
      <c r="C72" s="28"/>
      <c r="D72" s="88"/>
      <c r="E72" s="88"/>
    </row>
    <row r="73" spans="1:5" ht="17.25" hidden="1">
      <c r="A73" s="27"/>
      <c r="B73" s="29"/>
      <c r="C73" s="28"/>
      <c r="D73" s="88"/>
      <c r="E73" s="88"/>
    </row>
    <row r="74" spans="1:5" ht="17.25" hidden="1">
      <c r="A74" s="27"/>
      <c r="B74" s="29"/>
      <c r="C74" s="28"/>
      <c r="D74" s="88"/>
      <c r="E74" s="88"/>
    </row>
    <row r="75" spans="1:5" ht="17.25" hidden="1">
      <c r="A75" s="27"/>
      <c r="B75" s="29"/>
      <c r="C75" s="28"/>
      <c r="D75" s="88"/>
      <c r="E75" s="88"/>
    </row>
    <row r="76" spans="1:5" ht="17.25" hidden="1">
      <c r="A76" s="27"/>
      <c r="B76" s="29"/>
      <c r="C76" s="28"/>
      <c r="D76" s="88"/>
      <c r="E76" s="88"/>
    </row>
    <row r="77" spans="1:5" ht="17.25" hidden="1">
      <c r="A77" s="27"/>
      <c r="B77" s="29"/>
      <c r="C77" s="28"/>
      <c r="D77" s="88"/>
      <c r="E77" s="88"/>
    </row>
    <row r="78" spans="1:5" ht="17.25" hidden="1">
      <c r="A78" s="27"/>
      <c r="B78" s="29"/>
      <c r="C78" s="28"/>
      <c r="D78" s="88"/>
      <c r="E78" s="88"/>
    </row>
    <row r="79" spans="1:5" ht="17.25" hidden="1">
      <c r="A79" s="27"/>
      <c r="B79" s="29"/>
      <c r="C79" s="28"/>
      <c r="D79" s="88"/>
      <c r="E79" s="88"/>
    </row>
    <row r="80" spans="1:5" ht="17.25" hidden="1">
      <c r="A80" s="27"/>
      <c r="B80" s="29"/>
      <c r="C80" s="28"/>
      <c r="D80" s="88"/>
      <c r="E80" s="88"/>
    </row>
    <row r="81" spans="1:5" ht="17.25" hidden="1">
      <c r="A81" s="27"/>
      <c r="B81" s="29"/>
      <c r="C81" s="28"/>
      <c r="D81" s="88"/>
      <c r="E81" s="88"/>
    </row>
    <row r="82" spans="1:5" ht="17.25" hidden="1">
      <c r="A82" s="27"/>
      <c r="B82" s="29"/>
      <c r="C82" s="28"/>
      <c r="D82" s="88"/>
      <c r="E82" s="88"/>
    </row>
    <row r="83" spans="1:5" ht="17.25" hidden="1">
      <c r="A83" s="27"/>
      <c r="B83" s="29"/>
      <c r="C83" s="28"/>
      <c r="D83" s="88"/>
      <c r="E83" s="88"/>
    </row>
    <row r="84" spans="1:5" ht="17.25" hidden="1">
      <c r="A84" s="27"/>
      <c r="B84" s="29"/>
      <c r="C84" s="28"/>
      <c r="D84" s="88"/>
      <c r="E84" s="88"/>
    </row>
    <row r="85" spans="1:5" ht="17.25" hidden="1">
      <c r="A85" s="27"/>
      <c r="B85" s="29"/>
      <c r="C85" s="28"/>
      <c r="D85" s="88"/>
      <c r="E85" s="88"/>
    </row>
    <row r="86" spans="1:5" ht="17.25" hidden="1">
      <c r="A86" s="27"/>
      <c r="B86" s="29"/>
      <c r="C86" s="28"/>
      <c r="D86" s="88"/>
      <c r="E86" s="88"/>
    </row>
    <row r="87" spans="1:5" ht="17.25" hidden="1">
      <c r="A87" s="27"/>
      <c r="B87" s="29"/>
      <c r="C87" s="28"/>
      <c r="D87" s="88"/>
      <c r="E87" s="88"/>
    </row>
    <row r="88" spans="1:5" ht="17.25">
      <c r="A88" s="27"/>
      <c r="B88" s="29"/>
      <c r="C88" s="28"/>
      <c r="D88" s="88"/>
      <c r="E88" s="88"/>
    </row>
    <row r="89" spans="1:5" ht="17.25">
      <c r="A89" s="3" t="s">
        <v>163</v>
      </c>
      <c r="B89" s="3" t="s">
        <v>97</v>
      </c>
      <c r="C89" s="3" t="s">
        <v>59</v>
      </c>
      <c r="D89" s="3" t="s">
        <v>98</v>
      </c>
      <c r="E89" s="3" t="s">
        <v>99</v>
      </c>
    </row>
    <row r="90" spans="1:5" ht="17.25">
      <c r="A90" s="24"/>
      <c r="B90" s="4" t="s">
        <v>61</v>
      </c>
      <c r="C90" s="4" t="s">
        <v>8</v>
      </c>
      <c r="D90" s="4" t="s">
        <v>100</v>
      </c>
      <c r="E90" s="4" t="s">
        <v>100</v>
      </c>
    </row>
    <row r="91" spans="1:5" ht="17.25">
      <c r="A91" s="71">
        <v>1</v>
      </c>
      <c r="B91" s="71">
        <v>2</v>
      </c>
      <c r="C91" s="71">
        <v>3</v>
      </c>
      <c r="D91" s="71">
        <v>4</v>
      </c>
      <c r="E91" s="71">
        <v>5</v>
      </c>
    </row>
    <row r="92" spans="1:5" ht="17.25">
      <c r="A92" s="7" t="s">
        <v>164</v>
      </c>
      <c r="B92" s="89">
        <v>300</v>
      </c>
      <c r="C92" s="72"/>
      <c r="D92" s="73">
        <f>D93+D104</f>
        <v>15548690990</v>
      </c>
      <c r="E92" s="73">
        <f>E93+E104</f>
        <v>26740798256</v>
      </c>
    </row>
    <row r="93" spans="1:5" ht="17.25">
      <c r="A93" s="11" t="s">
        <v>165</v>
      </c>
      <c r="B93" s="29">
        <v>310</v>
      </c>
      <c r="C93" s="20"/>
      <c r="D93" s="63">
        <f>SUM(D94:D103)</f>
        <v>14663513838</v>
      </c>
      <c r="E93" s="63">
        <f>SUM(E94:E103)</f>
        <v>25795621104</v>
      </c>
    </row>
    <row r="94" spans="1:5" ht="17.25">
      <c r="A94" s="11" t="s">
        <v>166</v>
      </c>
      <c r="B94" s="82">
        <v>311</v>
      </c>
      <c r="C94" s="20" t="s">
        <v>167</v>
      </c>
      <c r="D94" s="76">
        <v>2545536500</v>
      </c>
      <c r="E94" s="76">
        <v>1594332020</v>
      </c>
    </row>
    <row r="95" spans="1:5" ht="17.25">
      <c r="A95" s="11" t="s">
        <v>168</v>
      </c>
      <c r="B95" s="82">
        <v>312</v>
      </c>
      <c r="C95" s="20"/>
      <c r="D95" s="76">
        <v>8996540078</v>
      </c>
      <c r="E95" s="76">
        <v>21969057821</v>
      </c>
    </row>
    <row r="96" spans="1:5" ht="17.25">
      <c r="A96" s="11" t="s">
        <v>169</v>
      </c>
      <c r="B96" s="82">
        <v>313</v>
      </c>
      <c r="C96" s="20"/>
      <c r="D96" s="76">
        <v>11029851</v>
      </c>
      <c r="E96" s="76">
        <v>5699760</v>
      </c>
    </row>
    <row r="97" spans="1:5" ht="17.25">
      <c r="A97" s="11" t="s">
        <v>170</v>
      </c>
      <c r="B97" s="82">
        <v>314</v>
      </c>
      <c r="C97" s="20" t="s">
        <v>171</v>
      </c>
      <c r="D97" s="76">
        <v>1159129776</v>
      </c>
      <c r="E97" s="76">
        <v>951729291</v>
      </c>
    </row>
    <row r="98" spans="1:5" ht="17.25">
      <c r="A98" s="11" t="s">
        <v>172</v>
      </c>
      <c r="B98" s="82">
        <v>315</v>
      </c>
      <c r="C98" s="20"/>
      <c r="D98" s="76">
        <v>1017875072</v>
      </c>
      <c r="E98" s="76">
        <v>167904967</v>
      </c>
    </row>
    <row r="99" spans="1:5" ht="17.25">
      <c r="A99" s="11" t="s">
        <v>173</v>
      </c>
      <c r="B99" s="82">
        <v>316</v>
      </c>
      <c r="C99" s="20" t="s">
        <v>174</v>
      </c>
      <c r="D99" s="76">
        <v>737549996</v>
      </c>
      <c r="E99" s="76">
        <v>569001085</v>
      </c>
    </row>
    <row r="100" spans="1:5" ht="17.25">
      <c r="A100" s="11" t="s">
        <v>175</v>
      </c>
      <c r="B100" s="82">
        <v>317</v>
      </c>
      <c r="C100" s="20"/>
      <c r="D100" s="76"/>
      <c r="E100" s="76">
        <f>'[1]B CDKT'!E275</f>
        <v>0</v>
      </c>
    </row>
    <row r="101" spans="1:5" ht="17.25">
      <c r="A101" s="11" t="s">
        <v>176</v>
      </c>
      <c r="B101" s="82">
        <v>318</v>
      </c>
      <c r="C101" s="20"/>
      <c r="D101" s="76"/>
      <c r="E101" s="76">
        <f>'[1]B CDKT'!E276</f>
        <v>0</v>
      </c>
    </row>
    <row r="102" spans="1:5" ht="17.25">
      <c r="A102" s="11" t="s">
        <v>177</v>
      </c>
      <c r="B102" s="82">
        <v>319</v>
      </c>
      <c r="C102" s="20" t="s">
        <v>178</v>
      </c>
      <c r="D102" s="76">
        <v>195852565</v>
      </c>
      <c r="E102" s="76">
        <v>537896160</v>
      </c>
    </row>
    <row r="103" spans="1:5" ht="17.25">
      <c r="A103" s="11" t="s">
        <v>179</v>
      </c>
      <c r="B103" s="82">
        <v>320</v>
      </c>
      <c r="C103" s="20"/>
      <c r="D103" s="76"/>
      <c r="E103" s="76">
        <f>'[1]B CDKT'!E278</f>
        <v>0</v>
      </c>
    </row>
    <row r="104" spans="1:5" ht="17.25">
      <c r="A104" s="11" t="s">
        <v>180</v>
      </c>
      <c r="B104" s="29">
        <v>330</v>
      </c>
      <c r="C104" s="20"/>
      <c r="D104" s="62">
        <f>SUM(D105:D113)</f>
        <v>885177152</v>
      </c>
      <c r="E104" s="62">
        <f>SUM(E105:E113)</f>
        <v>945177152</v>
      </c>
    </row>
    <row r="105" spans="1:5" ht="17.25">
      <c r="A105" s="11" t="s">
        <v>181</v>
      </c>
      <c r="B105" s="82">
        <v>331</v>
      </c>
      <c r="C105" s="20"/>
      <c r="D105" s="76"/>
      <c r="E105" s="76">
        <f>'[1]B CDKT'!E280</f>
        <v>0</v>
      </c>
    </row>
    <row r="106" spans="1:5" ht="17.25">
      <c r="A106" s="11" t="s">
        <v>182</v>
      </c>
      <c r="B106" s="82">
        <v>332</v>
      </c>
      <c r="C106" s="20" t="s">
        <v>183</v>
      </c>
      <c r="D106" s="76"/>
      <c r="E106" s="76">
        <f>'[1]B CDKT'!E281</f>
        <v>0</v>
      </c>
    </row>
    <row r="107" spans="1:5" ht="17.25">
      <c r="A107" s="11" t="s">
        <v>184</v>
      </c>
      <c r="B107" s="82">
        <v>333</v>
      </c>
      <c r="C107" s="20"/>
      <c r="D107" s="76"/>
      <c r="E107" s="76">
        <f>'[1]B CDKT'!E282</f>
        <v>0</v>
      </c>
    </row>
    <row r="108" spans="1:5" ht="17.25">
      <c r="A108" s="11" t="s">
        <v>185</v>
      </c>
      <c r="B108" s="82">
        <v>334</v>
      </c>
      <c r="C108" s="20"/>
      <c r="D108" s="76">
        <v>720000000</v>
      </c>
      <c r="E108" s="76">
        <v>780000000</v>
      </c>
    </row>
    <row r="109" spans="1:5" ht="17.25">
      <c r="A109" s="11" t="s">
        <v>186</v>
      </c>
      <c r="B109" s="82">
        <v>335</v>
      </c>
      <c r="C109" s="20" t="s">
        <v>187</v>
      </c>
      <c r="D109" s="76"/>
      <c r="E109" s="76">
        <f>'[1]B CDKT'!E284</f>
        <v>0</v>
      </c>
    </row>
    <row r="110" spans="1:5" ht="17.25">
      <c r="A110" s="11" t="s">
        <v>188</v>
      </c>
      <c r="B110" s="82">
        <v>336</v>
      </c>
      <c r="C110" s="20"/>
      <c r="D110" s="76">
        <v>165177152</v>
      </c>
      <c r="E110" s="76">
        <f>'[1]B CDKT'!E285</f>
        <v>165177152</v>
      </c>
    </row>
    <row r="111" spans="1:5" ht="17.25">
      <c r="A111" s="11" t="s">
        <v>189</v>
      </c>
      <c r="B111" s="82">
        <v>337</v>
      </c>
      <c r="C111" s="20"/>
      <c r="D111" s="76"/>
      <c r="E111" s="76">
        <f>'[1]B CDKT'!E286</f>
        <v>0</v>
      </c>
    </row>
    <row r="112" spans="1:5" ht="17.25">
      <c r="A112" s="11" t="s">
        <v>190</v>
      </c>
      <c r="B112" s="82">
        <v>338</v>
      </c>
      <c r="C112" s="20"/>
      <c r="D112" s="76"/>
      <c r="E112" s="76">
        <f>'[1]B CDKT'!E287</f>
        <v>0</v>
      </c>
    </row>
    <row r="113" spans="1:5" ht="17.25">
      <c r="A113" s="11" t="s">
        <v>191</v>
      </c>
      <c r="B113" s="82">
        <v>339</v>
      </c>
      <c r="C113" s="20"/>
      <c r="D113" s="76"/>
      <c r="E113" s="76">
        <f>'[1]B CDKT'!E288</f>
        <v>0</v>
      </c>
    </row>
    <row r="114" spans="1:5" ht="17.25">
      <c r="A114" s="16" t="s">
        <v>192</v>
      </c>
      <c r="B114" s="29">
        <v>400</v>
      </c>
      <c r="C114" s="20"/>
      <c r="D114" s="62">
        <f>D115+D128</f>
        <v>17377231819</v>
      </c>
      <c r="E114" s="62">
        <f>E115+E128</f>
        <v>16042607002</v>
      </c>
    </row>
    <row r="115" spans="1:5" ht="17.25">
      <c r="A115" s="16" t="s">
        <v>193</v>
      </c>
      <c r="B115" s="29">
        <v>410</v>
      </c>
      <c r="C115" s="20"/>
      <c r="D115" s="62">
        <f>SUM(D116:D127)</f>
        <v>17072066927</v>
      </c>
      <c r="E115" s="62">
        <f>SUM(E116:E127)</f>
        <v>15871305729</v>
      </c>
    </row>
    <row r="116" spans="1:5" ht="17.25">
      <c r="A116" s="11" t="s">
        <v>194</v>
      </c>
      <c r="B116" s="82">
        <v>411</v>
      </c>
      <c r="C116" s="20" t="s">
        <v>195</v>
      </c>
      <c r="D116" s="76">
        <v>12310600000</v>
      </c>
      <c r="E116" s="76">
        <f>'[1]B CDKT'!E291</f>
        <v>12310600000</v>
      </c>
    </row>
    <row r="117" spans="1:5" ht="17.25">
      <c r="A117" s="11" t="s">
        <v>196</v>
      </c>
      <c r="B117" s="82">
        <v>412</v>
      </c>
      <c r="C117" s="20"/>
      <c r="D117" s="76">
        <v>552400000</v>
      </c>
      <c r="E117" s="76">
        <f>'[1]B CDKT'!E292</f>
        <v>552400000</v>
      </c>
    </row>
    <row r="118" spans="1:5" ht="17.25">
      <c r="A118" s="11" t="s">
        <v>197</v>
      </c>
      <c r="B118" s="82">
        <v>413</v>
      </c>
      <c r="C118" s="20"/>
      <c r="D118" s="76"/>
      <c r="E118" s="76">
        <f>'[1]B CDKT'!E293</f>
        <v>0</v>
      </c>
    </row>
    <row r="119" spans="1:5" ht="17.25">
      <c r="A119" s="11" t="s">
        <v>198</v>
      </c>
      <c r="B119" s="82">
        <v>414</v>
      </c>
      <c r="C119" s="20"/>
      <c r="D119" s="76"/>
      <c r="E119" s="76">
        <f>'[1]B CDKT'!E294</f>
        <v>0</v>
      </c>
    </row>
    <row r="120" spans="1:5" ht="17.25">
      <c r="A120" s="11" t="s">
        <v>199</v>
      </c>
      <c r="B120" s="82">
        <v>415</v>
      </c>
      <c r="C120" s="20"/>
      <c r="D120" s="76"/>
      <c r="E120" s="76">
        <f>'[1]B CDKT'!E295</f>
        <v>0</v>
      </c>
    </row>
    <row r="121" spans="1:5" ht="17.25">
      <c r="A121" s="11" t="s">
        <v>200</v>
      </c>
      <c r="B121" s="82">
        <v>416</v>
      </c>
      <c r="C121" s="20"/>
      <c r="D121" s="76"/>
      <c r="E121" s="76">
        <f>'[1]B CDKT'!E296</f>
        <v>0</v>
      </c>
    </row>
    <row r="122" spans="1:5" ht="17.25">
      <c r="A122" s="11" t="s">
        <v>201</v>
      </c>
      <c r="B122" s="82">
        <v>417</v>
      </c>
      <c r="C122" s="20"/>
      <c r="D122" s="76"/>
      <c r="E122" s="76">
        <f>'[1]B CDKT'!E297</f>
        <v>0</v>
      </c>
    </row>
    <row r="123" spans="1:5" ht="17.25">
      <c r="A123" s="11" t="s">
        <v>202</v>
      </c>
      <c r="B123" s="82">
        <v>418</v>
      </c>
      <c r="C123" s="20"/>
      <c r="D123" s="76">
        <v>674114097</v>
      </c>
      <c r="E123" s="76">
        <v>603928936</v>
      </c>
    </row>
    <row r="124" spans="1:5" ht="17.25">
      <c r="A124" s="11" t="s">
        <v>203</v>
      </c>
      <c r="B124" s="82">
        <v>419</v>
      </c>
      <c r="C124" s="20"/>
      <c r="D124" s="76"/>
      <c r="E124" s="76">
        <f>'[1]B CDKT'!E299</f>
        <v>0</v>
      </c>
    </row>
    <row r="125" spans="1:5" ht="17.25">
      <c r="A125" s="11" t="s">
        <v>204</v>
      </c>
      <c r="B125" s="82">
        <v>420</v>
      </c>
      <c r="C125" s="20"/>
      <c r="D125" s="76">
        <v>3534952830</v>
      </c>
      <c r="E125" s="76">
        <v>2404376793</v>
      </c>
    </row>
    <row r="126" spans="1:5" ht="17.25">
      <c r="A126" s="11" t="s">
        <v>205</v>
      </c>
      <c r="B126" s="82">
        <v>421</v>
      </c>
      <c r="C126" s="20"/>
      <c r="D126" s="76"/>
      <c r="E126" s="76">
        <f>'[1]B CDKT'!E301</f>
        <v>0</v>
      </c>
    </row>
    <row r="127" spans="1:5" ht="17.25">
      <c r="A127" s="11" t="s">
        <v>206</v>
      </c>
      <c r="B127" s="82">
        <v>422</v>
      </c>
      <c r="C127" s="20"/>
      <c r="D127" s="76"/>
      <c r="E127" s="76">
        <f>'[1]B CDKT'!E302</f>
        <v>0</v>
      </c>
    </row>
    <row r="128" spans="1:5" ht="17.25">
      <c r="A128" s="11" t="s">
        <v>207</v>
      </c>
      <c r="B128" s="29">
        <v>430</v>
      </c>
      <c r="C128" s="20"/>
      <c r="D128" s="62">
        <f>D129+D130+D131</f>
        <v>305164892</v>
      </c>
      <c r="E128" s="62">
        <f>E129+E130+E131</f>
        <v>171301273</v>
      </c>
    </row>
    <row r="129" spans="1:5" ht="17.25">
      <c r="A129" s="11" t="s">
        <v>208</v>
      </c>
      <c r="B129" s="82">
        <v>323</v>
      </c>
      <c r="C129" s="20"/>
      <c r="D129" s="76">
        <v>305164892</v>
      </c>
      <c r="E129" s="76">
        <v>171301273</v>
      </c>
    </row>
    <row r="130" spans="1:5" ht="17.25">
      <c r="A130" s="11" t="s">
        <v>209</v>
      </c>
      <c r="B130" s="82">
        <v>432</v>
      </c>
      <c r="C130" s="20" t="s">
        <v>210</v>
      </c>
      <c r="D130" s="76"/>
      <c r="E130" s="76">
        <f>'[1]B CDKT'!E305</f>
        <v>0</v>
      </c>
    </row>
    <row r="131" spans="1:5" ht="17.25">
      <c r="A131" s="11" t="s">
        <v>211</v>
      </c>
      <c r="B131" s="82">
        <v>433</v>
      </c>
      <c r="C131" s="20"/>
      <c r="D131" s="76"/>
      <c r="E131" s="76">
        <f>'[1]B CDKT'!E306</f>
        <v>0</v>
      </c>
    </row>
    <row r="132" spans="1:5" ht="17.25">
      <c r="A132" s="85" t="s">
        <v>212</v>
      </c>
      <c r="B132" s="85">
        <v>440</v>
      </c>
      <c r="C132" s="86"/>
      <c r="D132" s="87">
        <f>D92+D114</f>
        <v>32925922809</v>
      </c>
      <c r="E132" s="87">
        <f>E92+E114</f>
        <v>42783405258</v>
      </c>
    </row>
    <row r="133" spans="1:5" ht="17.25">
      <c r="A133" s="45"/>
      <c r="B133" s="45"/>
      <c r="C133" s="45"/>
      <c r="D133" s="45"/>
      <c r="E133" s="45"/>
    </row>
    <row r="134" spans="1:5" ht="17.25" hidden="1">
      <c r="A134" s="45"/>
      <c r="B134" s="45"/>
      <c r="C134" s="45"/>
      <c r="D134" s="45"/>
      <c r="E134" s="45"/>
    </row>
    <row r="135" spans="1:5" ht="17.25">
      <c r="A135" s="112" t="s">
        <v>213</v>
      </c>
      <c r="B135" s="112"/>
      <c r="C135" s="112"/>
      <c r="D135" s="112"/>
      <c r="E135" s="112"/>
    </row>
    <row r="136" spans="1:5" ht="17.25">
      <c r="A136" s="45"/>
      <c r="B136" s="45"/>
      <c r="C136" s="45"/>
      <c r="D136" s="45"/>
      <c r="E136" s="45"/>
    </row>
    <row r="137" spans="1:5" ht="17.25">
      <c r="A137" s="3" t="s">
        <v>3</v>
      </c>
      <c r="B137" s="113" t="s">
        <v>214</v>
      </c>
      <c r="C137" s="114"/>
      <c r="D137" s="3" t="s">
        <v>215</v>
      </c>
      <c r="E137" s="3" t="s">
        <v>216</v>
      </c>
    </row>
    <row r="138" spans="1:5" ht="17.25">
      <c r="A138" s="24"/>
      <c r="B138" s="37"/>
      <c r="C138" s="90"/>
      <c r="D138" s="24"/>
      <c r="E138" s="24"/>
    </row>
    <row r="139" spans="1:5" ht="17.25">
      <c r="A139" s="91" t="s">
        <v>217</v>
      </c>
      <c r="B139" s="115">
        <v>24</v>
      </c>
      <c r="C139" s="116"/>
      <c r="D139" s="92"/>
      <c r="E139" s="31"/>
    </row>
    <row r="140" spans="1:5" ht="17.25">
      <c r="A140" s="11" t="s">
        <v>218</v>
      </c>
      <c r="B140" s="35"/>
      <c r="C140" s="93"/>
      <c r="D140" s="78"/>
      <c r="E140" s="77"/>
    </row>
    <row r="141" spans="1:5" ht="17.25">
      <c r="A141" s="11" t="s">
        <v>219</v>
      </c>
      <c r="B141" s="35"/>
      <c r="C141" s="93"/>
      <c r="D141" s="78"/>
      <c r="E141" s="77"/>
    </row>
    <row r="142" spans="1:5" ht="17.25">
      <c r="A142" s="11" t="s">
        <v>220</v>
      </c>
      <c r="B142" s="35"/>
      <c r="C142" s="93"/>
      <c r="D142" s="94">
        <v>379933564</v>
      </c>
      <c r="E142" s="62">
        <v>379933564</v>
      </c>
    </row>
    <row r="143" spans="1:5" ht="17.25">
      <c r="A143" s="11" t="s">
        <v>221</v>
      </c>
      <c r="B143" s="35"/>
      <c r="C143" s="93"/>
      <c r="D143" s="78"/>
      <c r="E143" s="77"/>
    </row>
    <row r="144" spans="1:5" ht="17.25">
      <c r="A144" s="11" t="s">
        <v>222</v>
      </c>
      <c r="B144" s="35"/>
      <c r="C144" s="93"/>
      <c r="D144" s="78"/>
      <c r="E144" s="77"/>
    </row>
    <row r="145" spans="1:5" ht="17.25">
      <c r="A145" s="11"/>
      <c r="B145" s="35"/>
      <c r="C145" s="93"/>
      <c r="D145" s="78"/>
      <c r="E145" s="77"/>
    </row>
    <row r="146" spans="1:5" ht="17.25">
      <c r="A146" s="24"/>
      <c r="B146" s="37"/>
      <c r="C146" s="90"/>
      <c r="D146" s="95"/>
      <c r="E146" s="96"/>
    </row>
    <row r="147" spans="1:5" ht="17.25">
      <c r="A147" s="45"/>
      <c r="B147" s="45"/>
      <c r="C147" s="45"/>
      <c r="D147" s="45"/>
      <c r="E147" s="45"/>
    </row>
    <row r="148" spans="1:5" ht="17.25">
      <c r="A148" s="45"/>
      <c r="B148" s="45"/>
      <c r="C148" s="45"/>
      <c r="D148" s="98" t="s">
        <v>231</v>
      </c>
      <c r="E148" s="98"/>
    </row>
    <row r="149" spans="1:5" ht="18">
      <c r="A149" s="43" t="s">
        <v>223</v>
      </c>
      <c r="B149" s="43"/>
      <c r="C149" s="43"/>
      <c r="D149" s="99" t="s">
        <v>93</v>
      </c>
      <c r="E149" s="99"/>
    </row>
    <row r="150" spans="1:5" ht="17.25">
      <c r="A150" s="45"/>
      <c r="B150" s="45"/>
      <c r="C150" s="45"/>
      <c r="D150" s="45"/>
      <c r="E150" s="45"/>
    </row>
    <row r="151" spans="1:5" ht="17.25">
      <c r="A151" s="97" t="s">
        <v>224</v>
      </c>
      <c r="D151" s="98" t="s">
        <v>225</v>
      </c>
      <c r="E151" s="98"/>
    </row>
  </sheetData>
  <mergeCells count="10">
    <mergeCell ref="A1:E1"/>
    <mergeCell ref="A2:E2"/>
    <mergeCell ref="A4:E4"/>
    <mergeCell ref="A5:E5"/>
    <mergeCell ref="D149:E149"/>
    <mergeCell ref="D151:E151"/>
    <mergeCell ref="A135:E135"/>
    <mergeCell ref="B137:C137"/>
    <mergeCell ref="B139:C139"/>
    <mergeCell ref="D148:E1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2010-08-25T01:08:14Z</dcterms:created>
  <dcterms:modified xsi:type="dcterms:W3CDTF">2010-10-15T07:41:46Z</dcterms:modified>
  <cp:category/>
  <cp:version/>
  <cp:contentType/>
  <cp:contentStatus/>
</cp:coreProperties>
</file>